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90" windowWidth="14955" windowHeight="6615" activeTab="0"/>
  </bookViews>
  <sheets>
    <sheet name="ДОХОДЫ пр.1" sheetId="1" r:id="rId1"/>
    <sheet name="ДОХОДЫ пр.2   (2)" sheetId="2" r:id="rId2"/>
    <sheet name="Приложение 3 Ассигнования" sheetId="3" r:id="rId3"/>
    <sheet name="Приложение 4 Ведомственная" sheetId="4" r:id="rId4"/>
    <sheet name="дефицит пр.5" sheetId="5" r:id="rId5"/>
    <sheet name="дефицит пр.6 " sheetId="6" r:id="rId6"/>
    <sheet name="ГА доходов пр.7" sheetId="7" r:id="rId7"/>
    <sheet name="ГА ИДефицита пр.8" sheetId="8" r:id="rId8"/>
  </sheets>
  <externalReferences>
    <externalReference r:id="rId11"/>
  </externalReferences>
  <definedNames>
    <definedName name="в" localSheetId="6">#REF!,#REF!,#REF!,#REF!</definedName>
    <definedName name="в" localSheetId="7">#REF!,#REF!,#REF!,#REF!</definedName>
    <definedName name="в" localSheetId="4">#REF!,#REF!,#REF!,#REF!</definedName>
    <definedName name="в" localSheetId="5">#REF!,#REF!,#REF!,#REF!</definedName>
    <definedName name="в" localSheetId="0">#REF!,#REF!,#REF!,#REF!</definedName>
    <definedName name="в" localSheetId="1">#REF!,#REF!,#REF!,#REF!</definedName>
    <definedName name="в" localSheetId="2">#REF!,#REF!,#REF!,#REF!</definedName>
    <definedName name="в" localSheetId="3">#REF!,#REF!,#REF!,#REF!</definedName>
    <definedName name="в">#REF!,#REF!,#REF!,#REF!</definedName>
    <definedName name="ведомственная">#REF!,#REF!,#REF!,#REF!</definedName>
    <definedName name="_xlnm.Print_Area" localSheetId="6">'ГА доходов пр.7'!$A$1:$C$25</definedName>
    <definedName name="_xlnm.Print_Area" localSheetId="7">'ГА ИДефицита пр.8'!$A$1:$C$17</definedName>
    <definedName name="_xlnm.Print_Area" localSheetId="4">'дефицит пр.5'!$A$1:$C$11</definedName>
    <definedName name="_xlnm.Print_Area" localSheetId="5">'дефицит пр.6 '!$A$1:$C$17</definedName>
    <definedName name="_xlnm.Print_Area" localSheetId="0">'ДОХОДЫ пр.1'!$A$1:$D$36</definedName>
    <definedName name="_xlnm.Print_Area" localSheetId="1">'ДОХОДЫ пр.2   (2)'!$A$1:$D$63</definedName>
  </definedNames>
  <calcPr fullCalcOnLoad="1" refMode="R1C1"/>
</workbook>
</file>

<file path=xl/sharedStrings.xml><?xml version="1.0" encoding="utf-8"?>
<sst xmlns="http://schemas.openxmlformats.org/spreadsheetml/2006/main" count="1793" uniqueCount="595">
  <si>
    <t>Приложение 1</t>
  </si>
  <si>
    <t>к Решению Пушкинского муниципального Совета</t>
  </si>
  <si>
    <t>тыс. руб.</t>
  </si>
  <si>
    <t>№ п/п</t>
  </si>
  <si>
    <t xml:space="preserve">Код </t>
  </si>
  <si>
    <t xml:space="preserve">Наименование источника  дохода               </t>
  </si>
  <si>
    <t xml:space="preserve">Сумма </t>
  </si>
  <si>
    <t>ДОХОДЫ  БЮДЖЕТА -  ВСЕГО</t>
  </si>
  <si>
    <t>1.</t>
  </si>
  <si>
    <t>000 1 05 00000 00 0000 000</t>
  </si>
  <si>
    <t xml:space="preserve">НАЛОГИ НА СОВОКУПНЫЙ ДОХОД                        </t>
  </si>
  <si>
    <t>1.1.</t>
  </si>
  <si>
    <t xml:space="preserve">Налог, взимаемый в связи с применением упрощенной системы налогообложения                 </t>
  </si>
  <si>
    <t>1.1.1.</t>
  </si>
  <si>
    <t>182 1 05 01011 01 0000 110</t>
  </si>
  <si>
    <t xml:space="preserve">Налог, взимаемый с налогоплательщиков, выбравших в качестве объекта налогообложения доходы  </t>
  </si>
  <si>
    <t>1.1.2.</t>
  </si>
  <si>
    <t>182 1 05 01012 01 0000 110</t>
  </si>
  <si>
    <t>1.1.3.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</si>
  <si>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</si>
  <si>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</si>
  <si>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>1.1.4.</t>
  </si>
  <si>
    <t>182 1 05 01022 01 0000 110</t>
  </si>
  <si>
    <t>1.1.5.</t>
  </si>
  <si>
    <t>182 1 05 01050 01 0000 110</t>
  </si>
  <si>
    <t>Минимальный налог, зачисляемый в бюджеты субъектов Российской Федерации</t>
  </si>
  <si>
    <t>1.2.</t>
  </si>
  <si>
    <t>182 1 05 02010 02 0000 110</t>
  </si>
  <si>
    <t xml:space="preserve">Единый налог на вмененный доход для отдельных видов деятельности </t>
  </si>
  <si>
    <t>1.3.</t>
  </si>
  <si>
    <t>182 1 05 02020 02 0000 110</t>
  </si>
  <si>
    <t>2.</t>
  </si>
  <si>
    <t xml:space="preserve">НАЛОГИ НА ИМУЩЕСТВО                               </t>
  </si>
  <si>
    <t>2.1.</t>
  </si>
  <si>
    <t xml:space="preserve">Налоги на имущество физических лиц </t>
  </si>
  <si>
    <t>2.1.1.</t>
  </si>
  <si>
    <t>182 1 06 01010 03 0000 110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</si>
  <si>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</si>
  <si>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3.</t>
  </si>
  <si>
    <t>000 1 09 00000 00 0000 000</t>
  </si>
  <si>
    <t xml:space="preserve">ЗАДОЛЖЕННОСТЬ И ПЕРЕРАСЧЕТЫ ПО ОТМЕНЕННЫМ НАЛОГАМ, СБОРАМ И ИНЫМ ОБЯЗАТЕЛЬНЫМ ПЛАТЕЖАМ  </t>
  </si>
  <si>
    <t>3.1.</t>
  </si>
  <si>
    <t>Налоги на имущество</t>
  </si>
  <si>
    <t>3.1.1.</t>
  </si>
  <si>
    <t>182 1 09 04040 01 0000 110</t>
  </si>
  <si>
    <t>4.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</si>
  <si>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</si>
  <si>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</t>
  </si>
  <si>
    <t>4.1.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</si>
  <si>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</si>
  <si>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</si>
  <si>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4.1.1.</t>
  </si>
  <si>
    <t xml:space="preserve">830 1 11 05010 02 0000 120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</si>
  <si>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</si>
  <si>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4.1.1.1.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</si>
  <si>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</si>
  <si>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5.</t>
  </si>
  <si>
    <t>000 1 13 00000 00 0000 000</t>
  </si>
  <si>
    <t>5.1.</t>
  </si>
  <si>
    <t>5.1.1.</t>
  </si>
  <si>
    <t>5.1.1.1.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</si>
  <si>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</si>
  <si>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6.</t>
  </si>
  <si>
    <t>000 1 16 00000 00 0000 000</t>
  </si>
  <si>
    <t xml:space="preserve">ШТРАФЫ, САНКЦИИ, ВОЗМЕЩЕНИЕ УЩЕРБА  </t>
  </si>
  <si>
    <t>6.1.</t>
  </si>
  <si>
    <t>182 1 16 06000 01 0000 140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</si>
  <si>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</si>
  <si>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6.2.</t>
  </si>
  <si>
    <t>6.3.</t>
  </si>
  <si>
    <t>000 1 16 23000 00 0000 140</t>
  </si>
  <si>
    <t>Доходы от возмещения ущерба при возникновении страховых случаев</t>
  </si>
  <si>
    <t>6.3.1.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</si>
  <si>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значения Москвы и Санкт-Петербурга</t>
  </si>
  <si>
    <t>000 1 16 90030 03 0000 140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</si>
  <si>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</si>
  <si>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</si>
  <si>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</si>
  <si>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807 1 16 90030 03 0100 140</t>
  </si>
  <si>
    <t>808 1 16 90030 03 0100 140</t>
  </si>
  <si>
    <t>861 1 16 90030 03 0100 140</t>
  </si>
  <si>
    <t>861 1 16 90030 03 0200 140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</si>
  <si>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</si>
  <si>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7.</t>
  </si>
  <si>
    <t>000 1 17 00000 00 0000 000</t>
  </si>
  <si>
    <t xml:space="preserve">ПРОЧИЕ НЕНАЛОГОВЫЕ ДОХОДЫ     </t>
  </si>
  <si>
    <t>7.1.</t>
  </si>
  <si>
    <t>986 1 17 01030 03 0000 180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</si>
  <si>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</si>
  <si>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7.2.</t>
  </si>
  <si>
    <t>986 1 17 05030 03 0000 180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</si>
  <si>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</si>
  <si>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986 1 17 05030 03 0100 180</t>
  </si>
  <si>
    <t xml:space="preserve">Возврат средств, полученных и не использованных учреждениями и организациями в прошлые годы </t>
  </si>
  <si>
    <t>8.</t>
  </si>
  <si>
    <t>000 2 00 00000 00 0000 000</t>
  </si>
  <si>
    <t>8.1.</t>
  </si>
  <si>
    <t>986 2 02 01999 03 0000 151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</si>
  <si>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</si>
  <si>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8.2.</t>
  </si>
  <si>
    <t>Субвенции бюджетам субъектов Российской Федерации и муниципальных образований</t>
  </si>
  <si>
    <t>8.2.1.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</si>
  <si>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</si>
  <si>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8.2.1.1.</t>
  </si>
  <si>
    <t>986 2 02 03024 03 0100 151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</si>
  <si>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</si>
  <si>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8.2.1.2.</t>
  </si>
  <si>
    <t>986 2 02 03024 03 0200 151</t>
  </si>
  <si>
    <t>Субвенции бюджетам внутригородских муниципальных образований Санкт-Петербурга на вполнение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</si>
  <si>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8.2.1.3.</t>
  </si>
  <si>
    <t>986 2 02 03024 03 0300 151</t>
  </si>
  <si>
    <t>Субвенции бюджетам внутригородских муниципальных образований Санкт-Петербурга на вполнение отдельного государственного полномочия Санкт-Петербурга по организации и осуществлению  уборки и санитарной очистки территорий</t>
  </si>
  <si>
    <t>8.3.</t>
  </si>
  <si>
    <t>986 2 02 03027 03 0000 151</t>
  </si>
  <si>
    <t xml:space="preserve"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 же вознаграждение, причитающееся приемному родителю
</t>
  </si>
  <si>
    <t>8.3.1.</t>
  </si>
  <si>
    <t>986 2 02 03027 03 0100 151</t>
  </si>
  <si>
    <t xml:space="preserve">Субвенции бюджетам  внутригородских муниципальных образований Санкт-Петербурга на содержание ребенка в семье опекуна и приемной семье
</t>
  </si>
  <si>
    <t>8.3.2.</t>
  </si>
  <si>
    <t>986 2 02 03027 03 0200 151</t>
  </si>
  <si>
    <t xml:space="preserve">Субвенции бюджетам  внутригородских муниципальных образований Санкт-Петербурга  на  вознаграждение, причитающееся приемному родителю
</t>
  </si>
  <si>
    <t>8.4.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</si>
  <si>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суммы.</t>
  </si>
  <si>
    <t>8.4.1.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</si>
  <si>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</si>
  <si>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возрата (зачета) излишне уплаченных или  излишне взысканных сумм налогов, сборов и иных платежей, а так же сумм процентов за несвоевременное осуществление такого возрата и процентов, начисленных на излишне взысканные суммы</t>
  </si>
  <si>
    <t>Приложение 2</t>
  </si>
  <si>
    <t>Наименование</t>
  </si>
  <si>
    <t>ГРБС</t>
  </si>
  <si>
    <t>Раздел, подраздел</t>
  </si>
  <si>
    <t>Целевая статья</t>
  </si>
  <si>
    <t>Вид расходов</t>
  </si>
  <si>
    <t>Сумма</t>
  </si>
  <si>
    <t>РАСХОДЫ БЮДЖЕТА - ВСЕГО</t>
  </si>
  <si>
    <t>I</t>
  </si>
  <si>
    <t>ПУШКИНСКИЙ МУНИЦИПАЛЬНЫЙ СОВЕТ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</si>
  <si>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</si>
  <si>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</si>
  <si>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</si>
  <si>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002 01 00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</si>
  <si>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</si>
  <si>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</si>
  <si>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 xml:space="preserve">Аппарат представительного органа муниципального образования </t>
  </si>
  <si>
    <t>002 02 00</t>
  </si>
  <si>
    <t>1.2.2.</t>
  </si>
  <si>
    <t>Депутаты, осуществляющие свою деятельность на постоянной основе</t>
  </si>
  <si>
    <t>002 03 01</t>
  </si>
  <si>
    <t>1.2.3.</t>
  </si>
  <si>
    <t>Компенсация депутатам, осуществляющим свои полномочия  на непостоянной основе</t>
  </si>
  <si>
    <t>002 03 02</t>
  </si>
  <si>
    <t>II.</t>
  </si>
  <si>
    <t>1.3.1.</t>
  </si>
  <si>
    <t>Глава местной администрации (исполнительно-распорядительного органа муниципального образования)</t>
  </si>
  <si>
    <t>002 04 00</t>
  </si>
  <si>
    <t xml:space="preserve">Центральный аппарат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</si>
  <si>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</si>
  <si>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</si>
  <si>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002 05 01</t>
  </si>
  <si>
    <t>1.4.</t>
  </si>
  <si>
    <t>Резервные фонды</t>
  </si>
  <si>
    <t>1.4.1.</t>
  </si>
  <si>
    <t xml:space="preserve">Резервный фонд местной администрации </t>
  </si>
  <si>
    <t>070 01 00</t>
  </si>
  <si>
    <t>1.5.</t>
  </si>
  <si>
    <t>Другие общегосударственные вопросы</t>
  </si>
  <si>
    <t>1.5.1.</t>
  </si>
  <si>
    <t>Формирование архивных фондов органов местного самоуправления , муниципальных предприятий и учреждений</t>
  </si>
  <si>
    <t>090 01 00</t>
  </si>
  <si>
    <t>092 01 00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</si>
  <si>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</si>
  <si>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</si>
  <si>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219 01 00</t>
  </si>
  <si>
    <t>2.1.2.</t>
  </si>
  <si>
    <t>Проведение подготовки и обучения неработающего населения способам защиты и действиям в чрезвычайных ситуаций</t>
  </si>
  <si>
    <t>219 03 00</t>
  </si>
  <si>
    <t>НАЦИОНАЛЬНАЯ ЭКОНОМИКА</t>
  </si>
  <si>
    <t>Другие вопросы в области национальной экономики</t>
  </si>
  <si>
    <t>345 01 00</t>
  </si>
  <si>
    <t>ЖИЛИЩНО-КОММУНАЛЬНОЕ ХОЗЯЙСТВО</t>
  </si>
  <si>
    <t>Благоустройство</t>
  </si>
  <si>
    <t>4.1.2.</t>
  </si>
  <si>
    <t xml:space="preserve">Муниципальная целевая программа по комплексному  благоустройству территории муниципального образования   </t>
  </si>
  <si>
    <t>4.1.3.</t>
  </si>
  <si>
    <t>600 02 01</t>
  </si>
  <si>
    <t>4.1.4.</t>
  </si>
  <si>
    <t>600 02 02</t>
  </si>
  <si>
    <t>4.1.5.</t>
  </si>
  <si>
    <t>4.1.6.</t>
  </si>
  <si>
    <t>600 03 01</t>
  </si>
  <si>
    <t>4.1.7.</t>
  </si>
  <si>
    <t>600 03 02</t>
  </si>
  <si>
    <t>4.1.8.</t>
  </si>
  <si>
    <t>Организация установки указателей с наименованиями улиц и номерами домов</t>
  </si>
  <si>
    <t>600 04 01</t>
  </si>
  <si>
    <t>4.1.9.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</si>
  <si>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</si>
  <si>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Текущий ремонт и содержание дорог, расположенных в пределах границ муниципальных образований (в соответствии с перечнем дорог, утвержденным Правительством Санкт-Петербурга)</t>
  </si>
  <si>
    <t>600 05 01</t>
  </si>
  <si>
    <t>795 05 00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</si>
  <si>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</si>
  <si>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</si>
  <si>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</si>
  <si>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410 01  00</t>
  </si>
  <si>
    <t>ОБРАЗОВАНИЕ</t>
  </si>
  <si>
    <t>Молодежная политика и оздоровление детей</t>
  </si>
  <si>
    <t>0707</t>
  </si>
  <si>
    <t>431 01 00</t>
  </si>
  <si>
    <t>431 02 00</t>
  </si>
  <si>
    <t xml:space="preserve">Муниципальная целевая программа по участию в реализации мер по профилактике дорожно-транспортного травматизма на территории муниципального образования  </t>
  </si>
  <si>
    <t>795 03 00</t>
  </si>
  <si>
    <t xml:space="preserve">Муниципальная целевая программа по участию в  деятельности по профилактике правонарушений  на территории муниципального образования в соответствии с законами Санкт-Петербурга  </t>
  </si>
  <si>
    <t>795 04 00</t>
  </si>
  <si>
    <t>Культура</t>
  </si>
  <si>
    <t>7.1.1.</t>
  </si>
  <si>
    <t>7.1.2.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</si>
  <si>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</si>
  <si>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8</t>
  </si>
  <si>
    <t xml:space="preserve"> СОЦИАЛЬНАЯ ПОЛИТИКА</t>
  </si>
  <si>
    <t>Охрана семьи и детства</t>
  </si>
  <si>
    <t>8.1.1.</t>
  </si>
  <si>
    <t xml:space="preserve"> ФИЗИЧЕСКАЯ КУЛЬТУРА И СПОРТ</t>
  </si>
  <si>
    <t>9.1.</t>
  </si>
  <si>
    <t>Массовый спорт</t>
  </si>
  <si>
    <t>9.1.1.</t>
  </si>
  <si>
    <t>512 99 00</t>
  </si>
  <si>
    <t>9.1..2</t>
  </si>
  <si>
    <t>СРЕДСТВА МАССОВОЙ ИНФОРМАЦИИ</t>
  </si>
  <si>
    <t>10.1.</t>
  </si>
  <si>
    <t>Периодическая печать и издательства</t>
  </si>
  <si>
    <t>10.1.1.</t>
  </si>
  <si>
    <t xml:space="preserve">Периодические издания, учрежденные представительными органами местного самоуправления </t>
  </si>
  <si>
    <t>457 01 00</t>
  </si>
  <si>
    <t>10.1.2.</t>
  </si>
  <si>
    <t>457 02 00</t>
  </si>
  <si>
    <t>Приложение 3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</si>
  <si>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</si>
  <si>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</si>
  <si>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</si>
  <si>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</si>
  <si>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986  01 05 02 01 03 0000 510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</si>
  <si>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</si>
  <si>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остатков средств бюджетов</t>
  </si>
  <si>
    <t>Уменьшение прочих остатков средств бюджетов</t>
  </si>
  <si>
    <t>986  01 05 02 01 03 0000 610</t>
  </si>
  <si>
    <t>Приложение 4</t>
  </si>
  <si>
    <t>ПЕРЕЧЕНЬ</t>
  </si>
  <si>
    <t>ГЛАВНЫХ АДМИНИСТРАТОРОВ ДОХОДОВ</t>
  </si>
  <si>
    <t>БЮДЖЕТА МУНИЦИПАЛЬНОГО ОБРАЗОВАНИЯ ГОРОД ПУШКИН,</t>
  </si>
  <si>
    <t>КОТОРЫМИ ЯВЛЯЮТСЯ ОРГАНЫ МЕСТНОГО САМОУПРАВЛЕНИЯ</t>
  </si>
  <si>
    <t>Код бюджетной классификации Российской Федерации</t>
  </si>
  <si>
    <t>Наименование главного администратора доходов  бюджета муниципального образования</t>
  </si>
  <si>
    <t>главного администратора доходов</t>
  </si>
  <si>
    <t>доходов местного бюджета</t>
  </si>
  <si>
    <t xml:space="preserve"> 1 16 23030 03 0000 140</t>
  </si>
  <si>
    <t>1 17 01030 03 0000 180</t>
  </si>
  <si>
    <t>1 17 05030 03 0100 180</t>
  </si>
  <si>
    <t>2 02 03024 03 0100 151</t>
  </si>
  <si>
    <t>Субвенции бюджетам внутригородских муниципальных образований Санкт-Петербурга на исполнение органами местного самоуправления 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</si>
  <si>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</si>
  <si>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вполнение отдельного государственного полномочя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</si>
  <si>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2 02 03024 03 0300 151</t>
  </si>
  <si>
    <t xml:space="preserve">Субвенции бюджетам внутригородских муниципальных образований Санкт-Петербурга на вполнение отдельного государственного полномочя Санкт-Петербурга по уборке и санитарной очистке территории в соответствии с адресными программами, утверждаемыми администрациями районов </t>
  </si>
  <si>
    <t>2 02 03027 03 0100 151</t>
  </si>
  <si>
    <t xml:space="preserve">Субвенции бюджетам внутригородских муниципальных образований Санкт-Петербурга на содержание ребенка в семье опекуна и приемной семье
</t>
  </si>
  <si>
    <t>2 02 03027 03 0200 151</t>
  </si>
  <si>
    <t xml:space="preserve">Субвенции бюджетам внутригородских муниципальных образований Санкт-Петербурга  на  вознаграждение, причитающееся приемному родителю
</t>
  </si>
  <si>
    <t>986 2 08 03000 03 0000 180</t>
  </si>
  <si>
    <t>7.1.3.</t>
  </si>
  <si>
    <t>440 99 00</t>
  </si>
  <si>
    <t>092 02 00</t>
  </si>
  <si>
    <t>092 03 00</t>
  </si>
  <si>
    <t>Уборка водных акваторий, не включенных в адресные программы, утвержденными органами государственной власти Санкт-Петербурга</t>
  </si>
  <si>
    <t>Озеленение территорий зеленых насаждений внутриквартального озеленения, в том числе организацию работ по компенсационному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объектов зеленых насаждений, защиту зеленых насаждений на указанных территориях, утверждение перечней территорий зеленых насаждений внутриквартального озеленения</t>
  </si>
  <si>
    <t>Организация учета зеленых насаждений внутриквартального озеленения на территории муниципального образования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</si>
  <si>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</si>
  <si>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600 03 03</t>
  </si>
  <si>
    <t>Приложение 5</t>
  </si>
  <si>
    <t>ГЛАВНЫХ АДМИНИСТРАТОРОВ ИСТОЧНИКОВ ФИНАНСИРОВАНИЯ ДЕФИЦИТА БЮДЖЕТА МУНИЦИПАЛЬНОГО ОБРЗОВАНИЯ ГОРОД ПУШКИН</t>
  </si>
  <si>
    <t>Код главы</t>
  </si>
  <si>
    <t>код группы, подгруппы, статьи и вида источников</t>
  </si>
  <si>
    <t>местная администрация муниципального образования город Пушкин</t>
  </si>
  <si>
    <t xml:space="preserve"> 01 05 00 00 00 0000 000</t>
  </si>
  <si>
    <t xml:space="preserve"> 01 05 00 00 00 0000 500</t>
  </si>
  <si>
    <t xml:space="preserve"> 01 05 02 01 03 0000 510</t>
  </si>
  <si>
    <t xml:space="preserve"> 01 05 00 00 00 0000 600</t>
  </si>
  <si>
    <t xml:space="preserve"> 01 05 02 01 03 0000 610</t>
  </si>
  <si>
    <t xml:space="preserve">Субсидия муниципальному бюджетному учреждению «Культурно-досуговый центр «София» </t>
  </si>
  <si>
    <t>3.2.</t>
  </si>
  <si>
    <t>3.2.1.</t>
  </si>
  <si>
    <t>Дорожное хозяйство (дорожные фонды)</t>
  </si>
  <si>
    <t>Субсидия муниципальному бюджетному учреждению  "Спортивно-культурный центр имени А.А. Алехина"</t>
  </si>
  <si>
    <t>Муниципальная целевая программа по участию в деятельности по профилактике наркомании в Санкт-Петербурге</t>
  </si>
  <si>
    <t xml:space="preserve">Опубликование муниципальных правовых актов, иной информации </t>
  </si>
  <si>
    <t>Ликвидация несанкционированных свалок бытовых отходов и мусора, уборка территорий, тупиков и проездов, не включенных в адресные программы, утвержденными органами государственной власти Санкт-Петербурга</t>
  </si>
  <si>
    <t>6.2.1.</t>
  </si>
  <si>
    <t>6.3.2.</t>
  </si>
  <si>
    <t>6.3.3.</t>
  </si>
  <si>
    <t>6.3.5.</t>
  </si>
  <si>
    <t>6.3.6.</t>
  </si>
  <si>
    <t>630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</si>
  <si>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</t>
  </si>
  <si>
    <t>000 01 00 00 00 00 0000 000</t>
  </si>
  <si>
    <t>000  01 05 00 00 00 0000 000</t>
  </si>
  <si>
    <t>000  01 05 00 00 00 0000 600</t>
  </si>
  <si>
    <t>000  1 05 01000 00 0000 110</t>
  </si>
  <si>
    <t>000 1 06 00000 00 0000 000</t>
  </si>
  <si>
    <t>000 1 06 01000 00 0000 110</t>
  </si>
  <si>
    <t>000 1 09 04000 00 0000 110</t>
  </si>
  <si>
    <t>000 2 02 03000 00 0000 151</t>
  </si>
  <si>
    <t>000 2 08 00000 00 0000 180</t>
  </si>
  <si>
    <t>МЕСТНАЯ АДМИНИСТРАЦИЯ                     МО Г. ПУШКИНА</t>
  </si>
  <si>
    <t>1.1.1.1.</t>
  </si>
  <si>
    <t>1.2.1.1.</t>
  </si>
  <si>
    <t>1.2.1.2.</t>
  </si>
  <si>
    <t>870</t>
  </si>
  <si>
    <t>Резервные средства</t>
  </si>
  <si>
    <t>795 06 00</t>
  </si>
  <si>
    <t>795 07 00</t>
  </si>
  <si>
    <t>315 01 02</t>
  </si>
  <si>
    <t>1.2.1.3.</t>
  </si>
  <si>
    <t>000 1 13 02000 00 0000 130</t>
  </si>
  <si>
    <t>867 1 13 02993 03 0100 130</t>
  </si>
  <si>
    <t>510 02 00</t>
  </si>
  <si>
    <t>НАЛОГОВЫЕ И НЕНАЛОГОВЫЕ ДОХОДЫ -  ИТОГО</t>
  </si>
  <si>
    <t>НАЛОГОВЫЕ ДОХОДЫ  -  ИТОГО</t>
  </si>
  <si>
    <t>НЕНАЛОГОВЫЕ ДОХОДЫ  -   ИТОГО</t>
  </si>
  <si>
    <t xml:space="preserve">БЕЗВОЗМЕЗДНЫЕ ПОСТУПЛЕНИЯ   -  ИТОГО   </t>
  </si>
  <si>
    <t>Организация и проведение досуговых мероприятий для населения муниципального образования</t>
  </si>
  <si>
    <t>986 1 16 23032 03 0000 140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</si>
  <si>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</si>
  <si>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000 1 17 05030 03 0000 180</t>
  </si>
  <si>
    <t xml:space="preserve">830 1 11 05011 02 0100 120  </t>
  </si>
  <si>
    <t>Приложение 7</t>
  </si>
  <si>
    <t>Приложение 8</t>
  </si>
  <si>
    <t>Приложение 6</t>
  </si>
  <si>
    <t>Общеэкономические вопросы</t>
  </si>
  <si>
    <t>3.3.</t>
  </si>
  <si>
    <t>3.3.1.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</si>
  <si>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</si>
  <si>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бюджетов</t>
  </si>
  <si>
    <t>Источники финансирования дефицитов бюджетов  - всего</t>
  </si>
  <si>
    <t>КУЛЬТУРА,  КИНЕМАТОГРАФИЯ</t>
  </si>
  <si>
    <t>000  01 05 00 00 00 0000 500</t>
  </si>
  <si>
    <t>000 01 05 02 00 00 0000 500</t>
  </si>
  <si>
    <t>000  01 05 02 00 00 0000 600</t>
  </si>
  <si>
    <t>092 04 00</t>
  </si>
  <si>
    <t>ИЗБИРАТЕЛЬНАЯ КОМИССИЯ МУНИЦИПАЛЬНОГО ОБРАЗОВАНИЯ ГОРОД ПУШКИН</t>
  </si>
  <si>
    <t>Обеспечение проведения выборов и референдумов</t>
  </si>
  <si>
    <t>Проведение выборов в представительный орган муниципального образования</t>
  </si>
  <si>
    <t>020 01 01</t>
  </si>
  <si>
    <t>1.4.2.</t>
  </si>
  <si>
    <t>1.4.2.1.</t>
  </si>
  <si>
    <t>1.4.2.1.1.</t>
  </si>
  <si>
    <t>1.4.2.1.2.</t>
  </si>
  <si>
    <t>1.4.2.1.3.</t>
  </si>
  <si>
    <t>1.6.</t>
  </si>
  <si>
    <t>1.6.1.</t>
  </si>
  <si>
    <t>1.6.2.</t>
  </si>
  <si>
    <t xml:space="preserve">Осуществление 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</si>
  <si>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1.6.3.</t>
  </si>
  <si>
    <t>Формирование и размещение муниципального заказа</t>
  </si>
  <si>
    <t>1.6.4.</t>
  </si>
  <si>
    <t>1.6.5.</t>
  </si>
  <si>
    <t xml:space="preserve">Осуществление защиты прав потребителей 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</si>
  <si>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представительного органа муниципального образования,  муниципальных служащих и работников муниципальных учреждений</t>
  </si>
  <si>
    <t>Назначение, выплата, перерасчет ежемесячной доплаты за стаж работы в органах местного самоуправления муниципальных образований к пенсии  лицам, замещавшим муниципальные должности, должности муниципальной службы в органах местного самоуправления муниципальных образований, а также приостановление, возобновление, прекращение выплаты доплаты к пенсии  в соответствии с законом Санкт-Петербурга</t>
  </si>
  <si>
    <t xml:space="preserve"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 информировании населения об угрозе возникновения или о возникновении чрезвычайной ситуации. </t>
  </si>
  <si>
    <t>Участие в организации и финансировании проведения общественных работ 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мест.</t>
  </si>
  <si>
    <t xml:space="preserve">Содействие развитию малого бизнеса на территории муниципального образования </t>
  </si>
  <si>
    <t>795 01 00</t>
  </si>
  <si>
    <t>Проведение мероприятий по военно-патриотическому воспитанию граждан РФ на территории муниципального образования</t>
  </si>
  <si>
    <t>Муниципальная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</si>
  <si>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795 08 00</t>
  </si>
  <si>
    <t>795 09 00</t>
  </si>
  <si>
    <t>Муниципальная целевая программа по созданию условий для развития на территории муниципального образования массового спорта</t>
  </si>
  <si>
    <t>795 10 00</t>
  </si>
  <si>
    <t>Муниципальная целевая программа 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</si>
  <si>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Профессиональная подготовка, переподготовка и повышение квалификации</t>
  </si>
  <si>
    <t>428 01 00</t>
  </si>
  <si>
    <t>Социальное обеспечение населения</t>
  </si>
  <si>
    <t>505 01 00</t>
  </si>
  <si>
    <t>8.2.2.</t>
  </si>
  <si>
    <t>8.2.3.</t>
  </si>
  <si>
    <t>6.2.2.</t>
  </si>
  <si>
    <t>6.2.3.</t>
  </si>
  <si>
    <t>6.2.4.</t>
  </si>
  <si>
    <t>6.2.5.</t>
  </si>
  <si>
    <t>6.2.6.</t>
  </si>
  <si>
    <t>6.2.7.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</si>
  <si>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</si>
  <si>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Субсидии некоммерческим организациям (за исключением государственных (муниципальных) учреждений)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</si>
  <si>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</si>
  <si>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                </t>
  </si>
  <si>
    <t>Единый налог на вмененный доход для отдельных видов деятельности (за налоговые периоды, истекшие до 1 января 2011 года)</t>
  </si>
  <si>
    <t>Налог с имущества, переходящего в порядке наследования или дарения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</si>
  <si>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</si>
  <si>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</si>
  <si>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</si>
  <si>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Расходы на исполнение государственного полномочия по составлению протоколов об административных правонарушениях</t>
  </si>
  <si>
    <t>002 80 01</t>
  </si>
  <si>
    <t>Расходы на исполнение государственного полномочия по организации и осуществлению уборки и санитарной очистки территорий</t>
  </si>
  <si>
    <t>600 80 05</t>
  </si>
  <si>
    <t>Расходы на исполнение государственного полномочия ппо выплате денежных средств на содержание ребенка в семье опекуна и приемной семье</t>
  </si>
  <si>
    <t>511 80 03</t>
  </si>
  <si>
    <t>Расходы на исполнение государственного полномочия по выплате денежных средств на вознаграждение приемным родителям</t>
  </si>
  <si>
    <t>511 80 04</t>
  </si>
  <si>
    <t>002 80 02</t>
  </si>
  <si>
    <t xml:space="preserve"> ПОКАЗАТЕЛИ ДОХОДОВ БЮДЖЕТА МУНИЦИПАЛЬНОГО ОБРАЗОВАНИЯ ГОРОД ПУШКИН НА 2014 ГОД ПО КОДАМ ВИДОВ ДОХОДОВ, ПОДВИДОВ ДОХОДОВ, КЛАССИФИКАЦИИ ОПЕРАЦИЙ СЕКТОРА ГОСУДАРСТВЕННОГО УПРАВЛЕНИЯ, ОТНОСЯЩИХСЯ К ДОХОДОМ БЮДЖЕТА</t>
  </si>
  <si>
    <t>ПОКАЗАТЕЛИ  ДОХОДОВ БЮДЖЕТА МУНИЦИПАЛЬНОГО ОБРАЗОВАНИЯ ГОРОД ПУШКИН НА 2014 ГОД ПО КОДАМ КЛАССИФИКАЦИИ ДОХОДОВ БЮДЖЕТОВ</t>
  </si>
  <si>
    <t>к Решению Пушкинского муниципального совета</t>
  </si>
  <si>
    <t>III.</t>
  </si>
  <si>
    <t>ПОКАЗАТЕЛИ ИСТОЧНИКОВ ФИНАНСИРОВАНИЯ ДЕФИЦИТА БЮДЖЕТА МУНИЦИПАЛЬНОГО ОБРАЗОВАНИЯ ГОРОД ПУШКИН НА 2014 ГОД ПО КОДАМ КЛАССИФИКАЦИИ ИСТОЧНИКОВ ФИНАНСИРОВАНИЯ ДЕФИЦИТОВ БЮДЖЕТОВ</t>
  </si>
  <si>
    <t>ПОКАЗАТЕЛИ ИСТОЧНИКОВ ФИНАНСИРОВАНИЯ ДЕФИЦИТА БЮДЖЕТА МУНИЦИПАЛЬНОГО ОБРАЗОВАНИЯ ГОРОД ПУШКИН НА 2014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</si>
  <si>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 xml:space="preserve">Сумма      </t>
  </si>
  <si>
    <t>Расходы на исполнение государственного полномочия по организации и осуществлению деятельности по опеке и попечительству</t>
  </si>
  <si>
    <t>ВЕДОМСТВЕННАЯ СТРУКТУРА РАСХОДОВ БЮДЖЕТА МУНИЦИПАЛЬНОГО ОБРАЗОВАНИЯ ГОРОД ПУШКИН НА 2014 ГОД ПО ВЕДОМСТВЕННОЙ СТРУКТУРЕ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</si>
  <si>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</si>
  <si>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</si>
  <si>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1.1.1.1.1.</t>
  </si>
  <si>
    <t>1.2.1.1.1.</t>
  </si>
  <si>
    <t>1.2.1.2.1.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</si>
  <si>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</si>
  <si>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</si>
  <si>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</si>
  <si>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</si>
  <si>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1.2.1.3.1.</t>
  </si>
  <si>
    <t>1.3.1.1.</t>
  </si>
  <si>
    <t>240</t>
  </si>
  <si>
    <t>1.4.1.1.</t>
  </si>
  <si>
    <t>1.4.1.1.1.</t>
  </si>
  <si>
    <t>1.4.2.1.1.1.</t>
  </si>
  <si>
    <t>1.4.2.1.1.2.</t>
  </si>
  <si>
    <t>800</t>
  </si>
  <si>
    <t>600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</si>
  <si>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</si>
  <si>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</si>
  <si>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Публичные нормативные социальные выплаты гражданам</t>
  </si>
  <si>
    <t>Социальное обеспечение и иные выплаты населению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</si>
  <si>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</si>
  <si>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1.5.1.1.</t>
  </si>
  <si>
    <t>1.5.1.1.1.</t>
  </si>
  <si>
    <t>1.6.1.1.</t>
  </si>
  <si>
    <t>1.6.1.1.1.</t>
  </si>
  <si>
    <t>1.6.2.1.</t>
  </si>
  <si>
    <t>1.6.2.1.1.</t>
  </si>
  <si>
    <t>1.6.3.1.</t>
  </si>
  <si>
    <t>1.6.4.1.1.</t>
  </si>
  <si>
    <t>1.6.4.1.1.1.</t>
  </si>
  <si>
    <t>1.6.5.1.</t>
  </si>
  <si>
    <t>1.6.5.1.1.</t>
  </si>
  <si>
    <t>2.1.1.1.</t>
  </si>
  <si>
    <t>2.1.1.1.1.</t>
  </si>
  <si>
    <t>2.1.2.1.</t>
  </si>
  <si>
    <t>2.1.2.1.1.</t>
  </si>
  <si>
    <t>3.1.1.1.</t>
  </si>
  <si>
    <t>3.1.1.1.1.</t>
  </si>
  <si>
    <t>3.2.1.1.</t>
  </si>
  <si>
    <t>3.2.1.1.1.</t>
  </si>
  <si>
    <t>3.3.1.1.</t>
  </si>
  <si>
    <t>3.3.1.1.1.</t>
  </si>
  <si>
    <t>4.1.1.1.1.</t>
  </si>
  <si>
    <t>4.1.2.1.</t>
  </si>
  <si>
    <t>4.1.2.1.1.</t>
  </si>
  <si>
    <t>4.1.3.1.</t>
  </si>
  <si>
    <t>4.1.3.1.1.</t>
  </si>
  <si>
    <t>4.1.4.1.</t>
  </si>
  <si>
    <t>4.1.4.1.1.</t>
  </si>
  <si>
    <t>4.1.5.1.</t>
  </si>
  <si>
    <t>4.1.5.1.1.</t>
  </si>
  <si>
    <t>4.1.6.1.</t>
  </si>
  <si>
    <t>4.1.6.1.1.</t>
  </si>
  <si>
    <t>4.1.7.1.</t>
  </si>
  <si>
    <t>4.1.7.1.1.</t>
  </si>
  <si>
    <t>4.1.8.1.</t>
  </si>
  <si>
    <t>4.1.8.1.1.</t>
  </si>
  <si>
    <t>4.1.9.1.</t>
  </si>
  <si>
    <t>4.1.9.1.1.</t>
  </si>
  <si>
    <t>5.1.1.1.1.</t>
  </si>
  <si>
    <t>6.1.1.</t>
  </si>
  <si>
    <t>6.1.1.1.</t>
  </si>
  <si>
    <t>6.1.1.1.1.</t>
  </si>
  <si>
    <t>6.2.1.1.</t>
  </si>
  <si>
    <t>6.2.1.1.1.</t>
  </si>
  <si>
    <t>6.2.2.1.</t>
  </si>
  <si>
    <t>6.2.2.1.1.</t>
  </si>
  <si>
    <t>6.2.3.1.</t>
  </si>
  <si>
    <t>6.2.3.1.1.</t>
  </si>
  <si>
    <t>6.2.4.1.</t>
  </si>
  <si>
    <t>6.2.4.1.1.</t>
  </si>
  <si>
    <t>6.2.5.1.</t>
  </si>
  <si>
    <t>6.1.5.1.1.</t>
  </si>
  <si>
    <t>6.2.6.1</t>
  </si>
  <si>
    <t>6.2.6.1.1.</t>
  </si>
  <si>
    <t>6.2.7.1.</t>
  </si>
  <si>
    <t>6.2.7.1.1.</t>
  </si>
  <si>
    <t>7.1.1.1.</t>
  </si>
  <si>
    <t>7.1.1.1.1.</t>
  </si>
  <si>
    <t>7.1.2.1.</t>
  </si>
  <si>
    <t>7.1.2.1.1.</t>
  </si>
  <si>
    <t>7.1.3.1.</t>
  </si>
  <si>
    <t>7.1.3.1.1.</t>
  </si>
  <si>
    <t>8.1.1.1.</t>
  </si>
  <si>
    <t>8.1.1.1.1.</t>
  </si>
  <si>
    <t>8.2.1.1.1.</t>
  </si>
  <si>
    <t>8.2.2.1.</t>
  </si>
  <si>
    <t>8.2.2.1.1.</t>
  </si>
  <si>
    <t>8.2.3.1.</t>
  </si>
  <si>
    <t>1.4.2.1.3.1.</t>
  </si>
  <si>
    <t>1.2.2.1.</t>
  </si>
  <si>
    <t>1.2.2.1.1.</t>
  </si>
  <si>
    <t>1.2.3.1.</t>
  </si>
  <si>
    <t>1.2.3.1.1.</t>
  </si>
  <si>
    <t>1.3.1.1.1.</t>
  </si>
  <si>
    <t>8.2.3.2.</t>
  </si>
  <si>
    <t>8.2.3.2.1.</t>
  </si>
  <si>
    <t>8.2.3.1.1.</t>
  </si>
  <si>
    <t>9.1.1.1</t>
  </si>
  <si>
    <t>9.1.1.1.1.</t>
  </si>
  <si>
    <t>9.1.2.1.</t>
  </si>
  <si>
    <t>9.1.2.1.1.</t>
  </si>
  <si>
    <t>10.1.1.1.</t>
  </si>
  <si>
    <t>10.1.1.1.1.</t>
  </si>
  <si>
    <t>10.1.2.1.</t>
  </si>
  <si>
    <t>10.1.2.1.1.</t>
  </si>
  <si>
    <t>1.4.3.</t>
  </si>
  <si>
    <t>1.4.3.1.</t>
  </si>
  <si>
    <t>1.4.3.1.1.</t>
  </si>
  <si>
    <t xml:space="preserve">РАСПРЕДЕЛЕНИЕ БЮДЖЕТНЫХ АССИГНОВАНИЙ ПО РАЗДЕЛАМ, ПОДРАЗДЕЛАМ, ЦЕЛЕВЫМ СТАТЬЯМ, ГРУППАМ И ПОДГРУППАМ  БЮДЖЕТА МУНИЦИПАЛЬНОГО ОБРАЗОВАНИЯ ГОРОД ПУШКИН НА 2014 ГОД </t>
  </si>
  <si>
    <t>01</t>
  </si>
  <si>
    <t>02</t>
  </si>
  <si>
    <t>03</t>
  </si>
  <si>
    <t>04</t>
  </si>
  <si>
    <t>11</t>
  </si>
  <si>
    <t>13</t>
  </si>
  <si>
    <t>07</t>
  </si>
  <si>
    <t>1.3.2.</t>
  </si>
  <si>
    <t>1.3.2.1.</t>
  </si>
  <si>
    <t>1.3.2.1.1.</t>
  </si>
  <si>
    <t>1.3.2.1.1.1.</t>
  </si>
  <si>
    <t>1.3.2.1.2.</t>
  </si>
  <si>
    <t>1.3.2.1.2.1.</t>
  </si>
  <si>
    <t>1.3.2.1.3.</t>
  </si>
  <si>
    <t>1.3.2.1.3.1.</t>
  </si>
  <si>
    <t>1.3.3.</t>
  </si>
  <si>
    <t>1.3.3.1.</t>
  </si>
  <si>
    <t>1.3.3.1.1.</t>
  </si>
  <si>
    <t>09</t>
  </si>
  <si>
    <t>12</t>
  </si>
  <si>
    <t>05</t>
  </si>
  <si>
    <t>06</t>
  </si>
  <si>
    <t>08</t>
  </si>
  <si>
    <t>01  02</t>
  </si>
  <si>
    <t>01  03</t>
  </si>
  <si>
    <t>01  04</t>
  </si>
  <si>
    <t>01  07</t>
  </si>
  <si>
    <t>01  11</t>
  </si>
  <si>
    <t>01  13</t>
  </si>
  <si>
    <t>03  09</t>
  </si>
  <si>
    <t>04  01</t>
  </si>
  <si>
    <t>04  09</t>
  </si>
  <si>
    <t>04  12</t>
  </si>
  <si>
    <t>05  03</t>
  </si>
  <si>
    <t>06  05</t>
  </si>
  <si>
    <t>07  05</t>
  </si>
  <si>
    <t>07  07</t>
  </si>
  <si>
    <t>08  01</t>
  </si>
  <si>
    <t>10  03</t>
  </si>
  <si>
    <t>10  04</t>
  </si>
  <si>
    <t>11  02</t>
  </si>
  <si>
    <t>12  02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</si>
  <si>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</si>
  <si>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01  00</t>
  </si>
  <si>
    <t>03  00</t>
  </si>
  <si>
    <t>04  00</t>
  </si>
  <si>
    <t>05  00</t>
  </si>
  <si>
    <t>06  00</t>
  </si>
  <si>
    <t>07  00</t>
  </si>
  <si>
    <t>08  00</t>
  </si>
  <si>
    <t>10  00</t>
  </si>
  <si>
    <t>11  00</t>
  </si>
  <si>
    <t>12  00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</si>
  <si>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</si>
  <si>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</si>
  <si>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000 1 13 02993 03 0000 130</t>
  </si>
  <si>
    <t>986 2 02 03024 03 0000 151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</si>
  <si>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</si>
  <si>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1 17 05030 03 0000 180</t>
  </si>
  <si>
    <t>2 02 03024 03 0000 151</t>
  </si>
  <si>
    <t>2 02 03027 03 0000 151</t>
  </si>
  <si>
    <t>Иные выплаты населению</t>
  </si>
  <si>
    <t>Расходы на исполнение государственного полномочия по выплате денежных средств на содержание ребенка в семье опекуна и приемной семье</t>
  </si>
  <si>
    <t>7.2.1.</t>
  </si>
  <si>
    <t>4.1.1.8.1.</t>
  </si>
  <si>
    <t>от 25 июня 2014 года № 38</t>
  </si>
  <si>
    <t>Уборка водных акваторий, не включенных в адресные программы, утвержденные органами государственной власти Санкт-Петербурга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</si>
</sst>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justify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justify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justify" wrapText="1"/>
    </xf>
    <xf numFmtId="164" fontId="2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justify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justify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justify" wrapText="1"/>
    </xf>
    <xf numFmtId="0" fontId="3" fillId="33" borderId="10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justify" wrapText="1"/>
    </xf>
    <xf numFmtId="0" fontId="3" fillId="34" borderId="10" xfId="0" applyFont="1" applyFill="1" applyBorder="1" applyAlignment="1">
      <alignment horizontal="center" vertical="justify"/>
    </xf>
    <xf numFmtId="0" fontId="3" fillId="34" borderId="10" xfId="0" applyFont="1" applyFill="1" applyBorder="1" applyAlignment="1">
      <alignment vertical="justify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justify"/>
    </xf>
    <xf numFmtId="0" fontId="3" fillId="35" borderId="10" xfId="0" applyFont="1" applyFill="1" applyBorder="1" applyAlignment="1">
      <alignment vertical="justify" wrapText="1"/>
    </xf>
    <xf numFmtId="0" fontId="3" fillId="35" borderId="10" xfId="0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/>
    </xf>
    <xf numFmtId="164" fontId="3" fillId="35" borderId="10" xfId="0" applyNumberFormat="1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vertical="justify"/>
    </xf>
    <xf numFmtId="49" fontId="2" fillId="34" borderId="10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164" fontId="3" fillId="35" borderId="10" xfId="0" applyNumberFormat="1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vertical="justify"/>
    </xf>
    <xf numFmtId="14" fontId="2" fillId="0" borderId="10" xfId="0" applyNumberFormat="1" applyFont="1" applyBorder="1" applyAlignment="1">
      <alignment horizontal="center" vertical="justify"/>
    </xf>
    <xf numFmtId="14" fontId="3" fillId="0" borderId="10" xfId="0" applyNumberFormat="1" applyFont="1" applyBorder="1" applyAlignment="1">
      <alignment horizontal="center" vertical="justify"/>
    </xf>
    <xf numFmtId="49" fontId="3" fillId="35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16" fontId="2" fillId="0" borderId="10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36" borderId="0" xfId="57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3" fillId="36" borderId="10" xfId="0" applyFont="1" applyFill="1" applyBorder="1" applyAlignment="1">
      <alignment vertical="justify" wrapText="1"/>
    </xf>
    <xf numFmtId="0" fontId="3" fillId="36" borderId="10" xfId="0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justify" wrapText="1"/>
    </xf>
    <xf numFmtId="0" fontId="8" fillId="0" borderId="0" xfId="0" applyFont="1" applyAlignment="1">
      <alignment horizontal="center" vertical="justify" wrapText="1"/>
    </xf>
    <xf numFmtId="0" fontId="47" fillId="0" borderId="0" xfId="0" applyFont="1" applyAlignment="1">
      <alignment vertical="justify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/>
    </xf>
    <xf numFmtId="164" fontId="3" fillId="34" borderId="10" xfId="0" applyNumberFormat="1" applyFont="1" applyFill="1" applyBorder="1" applyAlignment="1">
      <alignment horizontal="left" vertical="justify" wrapText="1"/>
    </xf>
    <xf numFmtId="164" fontId="3" fillId="35" borderId="10" xfId="0" applyNumberFormat="1" applyFont="1" applyFill="1" applyBorder="1" applyAlignment="1">
      <alignment horizontal="center" vertical="justify"/>
    </xf>
    <xf numFmtId="4" fontId="3" fillId="34" borderId="10" xfId="0" applyNumberFormat="1" applyFont="1" applyFill="1" applyBorder="1" applyAlignment="1">
      <alignment horizontal="left" vertical="top"/>
    </xf>
    <xf numFmtId="164" fontId="3" fillId="34" borderId="10" xfId="0" applyNumberFormat="1" applyFont="1" applyFill="1" applyBorder="1" applyAlignment="1">
      <alignment horizontal="left" vertical="justify"/>
    </xf>
    <xf numFmtId="164" fontId="3" fillId="36" borderId="10" xfId="0" applyNumberFormat="1" applyFont="1" applyFill="1" applyBorder="1" applyAlignment="1">
      <alignment vertical="justify"/>
    </xf>
    <xf numFmtId="164" fontId="2" fillId="36" borderId="10" xfId="0" applyNumberFormat="1" applyFont="1" applyFill="1" applyBorder="1" applyAlignment="1">
      <alignment vertical="justify"/>
    </xf>
    <xf numFmtId="0" fontId="2" fillId="36" borderId="10" xfId="0" applyFont="1" applyFill="1" applyBorder="1" applyAlignment="1">
      <alignment horizontal="center" vertical="justify"/>
    </xf>
    <xf numFmtId="0" fontId="2" fillId="36" borderId="10" xfId="0" applyFont="1" applyFill="1" applyBorder="1" applyAlignment="1">
      <alignment vertical="justify" wrapText="1"/>
    </xf>
    <xf numFmtId="0" fontId="2" fillId="36" borderId="10" xfId="0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top"/>
    </xf>
    <xf numFmtId="164" fontId="3" fillId="36" borderId="10" xfId="0" applyNumberFormat="1" applyFont="1" applyFill="1" applyBorder="1" applyAlignment="1">
      <alignment horizontal="center" vertical="justify"/>
    </xf>
    <xf numFmtId="169" fontId="3" fillId="35" borderId="10" xfId="0" applyNumberFormat="1" applyFont="1" applyFill="1" applyBorder="1" applyAlignment="1">
      <alignment horizontal="left" vertical="top"/>
    </xf>
    <xf numFmtId="4" fontId="3" fillId="35" borderId="10" xfId="0" applyNumberFormat="1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164" fontId="3" fillId="35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3" fillId="0" borderId="0" xfId="0" applyNumberFormat="1" applyFont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9" fontId="3" fillId="35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right" vertical="top"/>
    </xf>
    <xf numFmtId="49" fontId="3" fillId="36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Border="1" applyAlignment="1">
      <alignment horizontal="right" vertical="top"/>
    </xf>
    <xf numFmtId="164" fontId="3" fillId="0" borderId="0" xfId="0" applyNumberFormat="1" applyFont="1" applyFill="1" applyBorder="1" applyAlignment="1">
      <alignment vertical="top" wrapText="1"/>
    </xf>
    <xf numFmtId="44" fontId="3" fillId="0" borderId="10" xfId="43" applyFont="1" applyBorder="1" applyAlignment="1">
      <alignment vertical="justify" wrapText="1"/>
    </xf>
    <xf numFmtId="0" fontId="3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6;&#1072;&#1096;&#1080;&#1076;\&#1084;&#1086;&#1080;%20&#1076;&#1086;&#1082;&#1091;&#1084;&#1077;&#1085;&#1090;&#1099;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Normal="75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8.625" style="0" customWidth="1"/>
    <col min="2" max="2" width="24.25390625" style="0" customWidth="1"/>
    <col min="3" max="3" width="49.875" style="1" customWidth="1"/>
    <col min="4" max="4" width="11.75390625" style="0" customWidth="1"/>
    <col min="5" max="5" width="10.625" style="88" customWidth="1"/>
  </cols>
  <sheetData>
    <row r="1" spans="4:5" ht="12.75">
      <c r="D1" s="2" t="s">
        <v>0</v>
      </c>
      <c r="E1" s="87"/>
    </row>
    <row r="2" spans="3:5" ht="12.75">
      <c r="C2" s="3"/>
      <c r="D2" s="2" t="s">
        <v>1</v>
      </c>
      <c r="E2" s="87"/>
    </row>
    <row r="3" spans="3:5" ht="12.75">
      <c r="C3" s="3"/>
      <c r="D3" s="2" t="s">
        <v>593</v>
      </c>
      <c r="E3" s="87"/>
    </row>
    <row r="4" spans="3:5" ht="15.75" customHeight="1">
      <c r="C4" s="3"/>
      <c r="D4" s="2"/>
      <c r="E4" s="87"/>
    </row>
    <row r="5" spans="1:4" ht="25.5" customHeight="1">
      <c r="A5" s="135" t="s">
        <v>408</v>
      </c>
      <c r="B5" s="135"/>
      <c r="C5" s="135"/>
      <c r="D5" s="135"/>
    </row>
    <row r="6" spans="3:5" ht="11.25" customHeight="1">
      <c r="C6" s="3"/>
      <c r="D6" s="5" t="s">
        <v>2</v>
      </c>
      <c r="E6" s="89"/>
    </row>
    <row r="7" spans="1:5" ht="21.75" customHeight="1">
      <c r="A7" s="6" t="s">
        <v>3</v>
      </c>
      <c r="B7" s="6" t="s">
        <v>4</v>
      </c>
      <c r="C7" s="6" t="s">
        <v>5</v>
      </c>
      <c r="D7" s="7" t="s">
        <v>6</v>
      </c>
      <c r="E7" s="83"/>
    </row>
    <row r="8" spans="1:5" s="10" customFormat="1" ht="12.75">
      <c r="A8" s="8">
        <v>1</v>
      </c>
      <c r="B8" s="8">
        <v>2</v>
      </c>
      <c r="C8" s="8">
        <v>3</v>
      </c>
      <c r="D8" s="9">
        <v>4</v>
      </c>
      <c r="E8" s="84"/>
    </row>
    <row r="9" spans="1:5" ht="21.75" customHeight="1">
      <c r="A9" s="11"/>
      <c r="B9" s="11"/>
      <c r="C9" s="12" t="s">
        <v>7</v>
      </c>
      <c r="D9" s="13">
        <f>D12+D17+D22+D24+D26+D33+D30+D19</f>
        <v>195548.12</v>
      </c>
      <c r="E9" s="90"/>
    </row>
    <row r="10" spans="1:5" ht="21.75" customHeight="1">
      <c r="A10" s="6"/>
      <c r="B10" s="124"/>
      <c r="C10" s="14" t="s">
        <v>323</v>
      </c>
      <c r="D10" s="15">
        <f>D11+D21</f>
        <v>121798.72</v>
      </c>
      <c r="E10" s="133"/>
    </row>
    <row r="11" spans="1:5" ht="21.75" customHeight="1">
      <c r="A11" s="6"/>
      <c r="B11" s="124"/>
      <c r="C11" s="14" t="s">
        <v>324</v>
      </c>
      <c r="D11" s="15">
        <f>D13+D14+D17+D19+D15</f>
        <v>67504.28</v>
      </c>
      <c r="E11" s="133"/>
    </row>
    <row r="12" spans="1:5" ht="15.75" customHeight="1">
      <c r="A12" s="6" t="s">
        <v>8</v>
      </c>
      <c r="B12" s="124" t="s">
        <v>9</v>
      </c>
      <c r="C12" s="14" t="s">
        <v>10</v>
      </c>
      <c r="D12" s="15">
        <f>D13+D14+D15+D16</f>
        <v>39095.479999999996</v>
      </c>
      <c r="E12" s="85"/>
    </row>
    <row r="13" spans="1:5" ht="25.5">
      <c r="A13" s="6" t="s">
        <v>11</v>
      </c>
      <c r="B13" s="124" t="s">
        <v>304</v>
      </c>
      <c r="C13" s="14" t="s">
        <v>12</v>
      </c>
      <c r="D13" s="16">
        <f>'ДОХОДЫ пр.2   (2)'!D14</f>
        <v>24260.079999999998</v>
      </c>
      <c r="E13" s="85"/>
    </row>
    <row r="14" spans="1:5" ht="25.5">
      <c r="A14" s="6" t="s">
        <v>26</v>
      </c>
      <c r="B14" s="124" t="s">
        <v>27</v>
      </c>
      <c r="C14" s="14" t="s">
        <v>28</v>
      </c>
      <c r="D14" s="16">
        <v>14334.9</v>
      </c>
      <c r="E14" s="85"/>
    </row>
    <row r="15" spans="1:5" ht="38.25">
      <c r="A15" s="6" t="s">
        <v>29</v>
      </c>
      <c r="B15" s="124" t="s">
        <v>30</v>
      </c>
      <c r="C15" s="14" t="s">
        <v>393</v>
      </c>
      <c r="D15" s="16">
        <f>'ДОХОДЫ пр.2   (2)'!D21</f>
        <v>0.5</v>
      </c>
      <c r="E15" s="85"/>
    </row>
    <row r="16" spans="1:5" ht="51">
      <c r="A16" s="6" t="s">
        <v>158</v>
      </c>
      <c r="B16" s="124" t="s">
        <v>581</v>
      </c>
      <c r="C16" s="14" t="s">
        <v>582</v>
      </c>
      <c r="D16" s="16">
        <v>500</v>
      </c>
      <c r="E16" s="85"/>
    </row>
    <row r="17" spans="1:5" ht="15.75" customHeight="1">
      <c r="A17" s="6" t="s">
        <v>31</v>
      </c>
      <c r="B17" s="124" t="s">
        <v>305</v>
      </c>
      <c r="C17" s="14" t="s">
        <v>32</v>
      </c>
      <c r="D17" s="15">
        <f>D18</f>
        <v>28908.8</v>
      </c>
      <c r="E17" s="85"/>
    </row>
    <row r="18" spans="1:5" ht="12.75">
      <c r="A18" s="6" t="s">
        <v>33</v>
      </c>
      <c r="B18" s="124" t="s">
        <v>306</v>
      </c>
      <c r="C18" s="14" t="s">
        <v>34</v>
      </c>
      <c r="D18" s="16">
        <f>'ДОХОДЫ пр.2   (2)'!D24</f>
        <v>28908.8</v>
      </c>
      <c r="E18" s="85"/>
    </row>
    <row r="19" spans="1:5" ht="40.5" customHeight="1">
      <c r="A19" s="6" t="s">
        <v>38</v>
      </c>
      <c r="B19" s="124" t="s">
        <v>39</v>
      </c>
      <c r="C19" s="14" t="s">
        <v>40</v>
      </c>
      <c r="D19" s="15">
        <f>D20</f>
        <v>0</v>
      </c>
      <c r="E19" s="86"/>
    </row>
    <row r="20" spans="1:5" ht="16.5" customHeight="1">
      <c r="A20" s="6" t="s">
        <v>41</v>
      </c>
      <c r="B20" s="124" t="s">
        <v>307</v>
      </c>
      <c r="C20" s="14" t="s">
        <v>42</v>
      </c>
      <c r="D20" s="16">
        <f>'ДОХОДЫ пр.2   (2)'!D27</f>
        <v>0</v>
      </c>
      <c r="E20" s="86"/>
    </row>
    <row r="21" spans="1:5" ht="27" customHeight="1">
      <c r="A21" s="8"/>
      <c r="B21" s="82"/>
      <c r="C21" s="102" t="s">
        <v>325</v>
      </c>
      <c r="D21" s="15">
        <f>D22+D24+D26+D30</f>
        <v>54294.44</v>
      </c>
      <c r="E21" s="86"/>
    </row>
    <row r="22" spans="1:5" ht="39.75" customHeight="1">
      <c r="A22" s="6" t="s">
        <v>45</v>
      </c>
      <c r="B22" s="124" t="s">
        <v>46</v>
      </c>
      <c r="C22" s="14" t="s">
        <v>47</v>
      </c>
      <c r="D22" s="15">
        <f>D23</f>
        <v>44472.9</v>
      </c>
      <c r="E22" s="85"/>
    </row>
    <row r="23" spans="1:5" ht="63.75">
      <c r="A23" s="6" t="s">
        <v>48</v>
      </c>
      <c r="B23" s="124" t="s">
        <v>49</v>
      </c>
      <c r="C23" s="14" t="s">
        <v>50</v>
      </c>
      <c r="D23" s="16">
        <f>'ДОХОДЫ пр.2   (2)'!D31</f>
        <v>44472.9</v>
      </c>
      <c r="E23" s="85"/>
    </row>
    <row r="24" spans="1:5" ht="25.5">
      <c r="A24" s="6" t="s">
        <v>56</v>
      </c>
      <c r="B24" s="124" t="s">
        <v>57</v>
      </c>
      <c r="C24" s="14" t="s">
        <v>395</v>
      </c>
      <c r="D24" s="15">
        <f>D25</f>
        <v>3015.3</v>
      </c>
      <c r="E24" s="85"/>
    </row>
    <row r="25" spans="1:5" ht="12.75">
      <c r="A25" s="6" t="s">
        <v>58</v>
      </c>
      <c r="B25" s="124" t="s">
        <v>320</v>
      </c>
      <c r="C25" s="14" t="s">
        <v>396</v>
      </c>
      <c r="D25" s="16">
        <f>'ДОХОДЫ пр.2   (2)'!D35</f>
        <v>3015.3</v>
      </c>
      <c r="E25" s="85"/>
    </row>
    <row r="26" spans="1:5" ht="12.75">
      <c r="A26" s="6" t="s">
        <v>62</v>
      </c>
      <c r="B26" s="124" t="s">
        <v>63</v>
      </c>
      <c r="C26" s="14" t="s">
        <v>64</v>
      </c>
      <c r="D26" s="15">
        <f>D27+D28+D29</f>
        <v>6776.24</v>
      </c>
      <c r="E26" s="85"/>
    </row>
    <row r="27" spans="1:5" ht="63.75">
      <c r="A27" s="19" t="s">
        <v>65</v>
      </c>
      <c r="B27" s="124" t="s">
        <v>66</v>
      </c>
      <c r="C27" s="14" t="s">
        <v>67</v>
      </c>
      <c r="D27" s="16">
        <f>'ДОХОДЫ пр.2   (2)'!D39</f>
        <v>507.84000000000003</v>
      </c>
      <c r="E27" s="85"/>
    </row>
    <row r="28" spans="1:5" ht="25.5">
      <c r="A28" s="6" t="s">
        <v>68</v>
      </c>
      <c r="B28" s="124" t="s">
        <v>70</v>
      </c>
      <c r="C28" s="14" t="s">
        <v>71</v>
      </c>
      <c r="D28" s="16">
        <f>'ДОХОДЫ пр.2   (2)'!D40</f>
        <v>1375.4</v>
      </c>
      <c r="E28" s="85"/>
    </row>
    <row r="29" spans="1:5" ht="63.75">
      <c r="A29" s="6" t="s">
        <v>69</v>
      </c>
      <c r="B29" s="124" t="s">
        <v>74</v>
      </c>
      <c r="C29" s="14" t="s">
        <v>75</v>
      </c>
      <c r="D29" s="16">
        <f>'ДОХОДЫ пр.2   (2)'!D42</f>
        <v>4893</v>
      </c>
      <c r="E29" s="85"/>
    </row>
    <row r="30" spans="1:5" ht="16.5" customHeight="1">
      <c r="A30" s="6" t="s">
        <v>83</v>
      </c>
      <c r="B30" s="124" t="s">
        <v>84</v>
      </c>
      <c r="C30" s="14" t="s">
        <v>85</v>
      </c>
      <c r="D30" s="15">
        <f>D31+D32</f>
        <v>30</v>
      </c>
      <c r="E30" s="85"/>
    </row>
    <row r="31" spans="1:5" ht="38.25">
      <c r="A31" s="6" t="s">
        <v>86</v>
      </c>
      <c r="B31" s="124" t="s">
        <v>87</v>
      </c>
      <c r="C31" s="14" t="s">
        <v>88</v>
      </c>
      <c r="D31" s="16">
        <f>'ДОХОДЫ пр.2   (2)'!D49</f>
        <v>0</v>
      </c>
      <c r="E31" s="85"/>
    </row>
    <row r="32" spans="1:5" ht="38.25" customHeight="1">
      <c r="A32" s="6" t="s">
        <v>89</v>
      </c>
      <c r="B32" s="124" t="s">
        <v>330</v>
      </c>
      <c r="C32" s="14" t="s">
        <v>91</v>
      </c>
      <c r="D32" s="16">
        <v>30</v>
      </c>
      <c r="E32" s="85"/>
    </row>
    <row r="33" spans="1:5" ht="19.5" customHeight="1">
      <c r="A33" s="6" t="s">
        <v>94</v>
      </c>
      <c r="B33" s="124" t="s">
        <v>95</v>
      </c>
      <c r="C33" s="14" t="s">
        <v>326</v>
      </c>
      <c r="D33" s="15">
        <f>D34+D35+D36</f>
        <v>73249.4</v>
      </c>
      <c r="E33" s="85"/>
    </row>
    <row r="34" spans="1:5" ht="38.25">
      <c r="A34" s="6" t="s">
        <v>96</v>
      </c>
      <c r="B34" s="124" t="s">
        <v>97</v>
      </c>
      <c r="C34" s="14" t="s">
        <v>98</v>
      </c>
      <c r="D34" s="16">
        <f>'ДОХОДЫ пр.2   (2)'!D53</f>
        <v>0</v>
      </c>
      <c r="E34" s="85"/>
    </row>
    <row r="35" spans="1:5" ht="25.5">
      <c r="A35" s="6" t="s">
        <v>99</v>
      </c>
      <c r="B35" s="124" t="s">
        <v>308</v>
      </c>
      <c r="C35" s="14" t="s">
        <v>100</v>
      </c>
      <c r="D35" s="16">
        <f>'ДОХОДЫ пр.2   (2)'!D54</f>
        <v>73249.4</v>
      </c>
      <c r="E35" s="85"/>
    </row>
    <row r="36" spans="1:4" ht="63.75">
      <c r="A36" s="6" t="s">
        <v>121</v>
      </c>
      <c r="B36" s="124" t="s">
        <v>309</v>
      </c>
      <c r="C36" s="14" t="s">
        <v>122</v>
      </c>
      <c r="D36" s="20">
        <f>'ДОХОДЫ пр.2   (2)'!D62</f>
        <v>0</v>
      </c>
    </row>
    <row r="37" spans="3:5" ht="12.75">
      <c r="C37"/>
      <c r="D37" s="21"/>
      <c r="E37" s="91"/>
    </row>
    <row r="38" spans="3:5" ht="12.75">
      <c r="C38"/>
      <c r="D38" s="21"/>
      <c r="E38" s="91"/>
    </row>
    <row r="39" spans="3:5" ht="12.75">
      <c r="C39"/>
      <c r="D39" s="21"/>
      <c r="E39" s="91"/>
    </row>
    <row r="40" spans="3:5" ht="12.75">
      <c r="C40"/>
      <c r="D40" s="21"/>
      <c r="E40" s="91"/>
    </row>
    <row r="41" spans="3:5" ht="12.75">
      <c r="C41"/>
      <c r="D41" s="21"/>
      <c r="E41" s="91"/>
    </row>
    <row r="42" spans="3:5" ht="12.75">
      <c r="C42"/>
      <c r="D42" s="21"/>
      <c r="E42" s="91"/>
    </row>
    <row r="43" spans="3:4" ht="12.75">
      <c r="C43"/>
      <c r="D43" s="21"/>
    </row>
    <row r="44" spans="3:4" ht="12.75">
      <c r="C44"/>
      <c r="D44" s="21"/>
    </row>
  </sheetData>
  <sheetProtection/>
  <mergeCells count="1">
    <mergeCell ref="A5:D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Normal="75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8.625" style="0" customWidth="1"/>
    <col min="2" max="2" width="24.25390625" style="0" customWidth="1"/>
    <col min="3" max="3" width="49.875" style="1" customWidth="1"/>
    <col min="4" max="4" width="12.25390625" style="88" customWidth="1"/>
  </cols>
  <sheetData>
    <row r="1" spans="2:4" ht="12.75">
      <c r="B1" s="4"/>
      <c r="C1" s="136" t="s">
        <v>126</v>
      </c>
      <c r="D1" s="136"/>
    </row>
    <row r="2" spans="2:4" ht="12.75">
      <c r="B2" s="4"/>
      <c r="C2" s="136" t="s">
        <v>409</v>
      </c>
      <c r="D2" s="136"/>
    </row>
    <row r="3" spans="2:4" ht="12.75">
      <c r="B3" s="4"/>
      <c r="C3" s="136" t="s">
        <v>593</v>
      </c>
      <c r="D3" s="136"/>
    </row>
    <row r="4" spans="2:4" ht="15.75" customHeight="1">
      <c r="B4" s="4"/>
      <c r="C4" s="4"/>
      <c r="D4" s="4"/>
    </row>
    <row r="5" spans="3:4" ht="13.5" customHeight="1">
      <c r="C5" s="3"/>
      <c r="D5" s="87"/>
    </row>
    <row r="6" spans="1:4" ht="37.5" customHeight="1">
      <c r="A6" s="135" t="s">
        <v>407</v>
      </c>
      <c r="B6" s="135"/>
      <c r="C6" s="135"/>
      <c r="D6" s="135"/>
    </row>
    <row r="7" spans="3:4" ht="11.25" customHeight="1">
      <c r="C7" s="3"/>
      <c r="D7" s="89"/>
    </row>
    <row r="8" spans="1:4" ht="20.25" customHeight="1">
      <c r="A8" s="6" t="s">
        <v>3</v>
      </c>
      <c r="B8" s="6" t="s">
        <v>4</v>
      </c>
      <c r="C8" s="6" t="s">
        <v>5</v>
      </c>
      <c r="D8" s="7" t="s">
        <v>413</v>
      </c>
    </row>
    <row r="9" spans="1:4" s="10" customFormat="1" ht="12.75">
      <c r="A9" s="8">
        <v>1</v>
      </c>
      <c r="B9" s="8">
        <v>2</v>
      </c>
      <c r="C9" s="8">
        <v>3</v>
      </c>
      <c r="D9" s="119"/>
    </row>
    <row r="10" spans="1:4" ht="21.75" customHeight="1">
      <c r="A10" s="11"/>
      <c r="B10" s="11"/>
      <c r="C10" s="12" t="s">
        <v>7</v>
      </c>
      <c r="D10" s="13">
        <f>D13+D23+D30+D34+D38+D52+D48+D26</f>
        <v>195548.12</v>
      </c>
    </row>
    <row r="11" spans="1:4" ht="21.75" customHeight="1">
      <c r="A11" s="6"/>
      <c r="B11" s="124"/>
      <c r="C11" s="14" t="s">
        <v>323</v>
      </c>
      <c r="D11" s="15">
        <f>D12+D29</f>
        <v>121798.72</v>
      </c>
    </row>
    <row r="12" spans="1:4" ht="21.75" customHeight="1">
      <c r="A12" s="6"/>
      <c r="B12" s="124"/>
      <c r="C12" s="14" t="s">
        <v>324</v>
      </c>
      <c r="D12" s="15">
        <f>D14+D20+D21+D23+D26</f>
        <v>67504.28</v>
      </c>
    </row>
    <row r="13" spans="1:4" ht="15.75" customHeight="1">
      <c r="A13" s="6" t="s">
        <v>8</v>
      </c>
      <c r="B13" s="124" t="s">
        <v>9</v>
      </c>
      <c r="C13" s="14" t="s">
        <v>10</v>
      </c>
      <c r="D13" s="15">
        <f>D14+D20+D21+D22</f>
        <v>39095.479999999996</v>
      </c>
    </row>
    <row r="14" spans="1:4" ht="25.5">
      <c r="A14" s="6" t="s">
        <v>11</v>
      </c>
      <c r="B14" s="124" t="s">
        <v>304</v>
      </c>
      <c r="C14" s="14" t="s">
        <v>12</v>
      </c>
      <c r="D14" s="16">
        <f>SUM(D15:D19)</f>
        <v>24260.079999999998</v>
      </c>
    </row>
    <row r="15" spans="1:4" ht="25.5">
      <c r="A15" s="8" t="s">
        <v>13</v>
      </c>
      <c r="B15" s="82" t="s">
        <v>14</v>
      </c>
      <c r="C15" s="17" t="s">
        <v>15</v>
      </c>
      <c r="D15" s="121">
        <v>16842.5</v>
      </c>
    </row>
    <row r="16" spans="1:4" ht="38.25">
      <c r="A16" s="8" t="s">
        <v>16</v>
      </c>
      <c r="B16" s="82" t="s">
        <v>17</v>
      </c>
      <c r="C16" s="17" t="s">
        <v>391</v>
      </c>
      <c r="D16" s="121">
        <v>0.5</v>
      </c>
    </row>
    <row r="17" spans="1:4" ht="38.25">
      <c r="A17" s="8" t="s">
        <v>18</v>
      </c>
      <c r="B17" s="82" t="s">
        <v>19</v>
      </c>
      <c r="C17" s="17" t="s">
        <v>20</v>
      </c>
      <c r="D17" s="121">
        <f>4560*1.058</f>
        <v>4824.4800000000005</v>
      </c>
    </row>
    <row r="18" spans="1:4" ht="51">
      <c r="A18" s="8" t="s">
        <v>21</v>
      </c>
      <c r="B18" s="82" t="s">
        <v>22</v>
      </c>
      <c r="C18" s="17" t="s">
        <v>392</v>
      </c>
      <c r="D18" s="121">
        <v>0.5</v>
      </c>
    </row>
    <row r="19" spans="1:4" ht="25.5">
      <c r="A19" s="8" t="s">
        <v>23</v>
      </c>
      <c r="B19" s="82" t="s">
        <v>24</v>
      </c>
      <c r="C19" s="17" t="s">
        <v>25</v>
      </c>
      <c r="D19" s="121">
        <f>2450*1.058</f>
        <v>2592.1</v>
      </c>
    </row>
    <row r="20" spans="1:4" ht="25.5">
      <c r="A20" s="6" t="s">
        <v>26</v>
      </c>
      <c r="B20" s="124" t="s">
        <v>27</v>
      </c>
      <c r="C20" s="14" t="s">
        <v>28</v>
      </c>
      <c r="D20" s="120">
        <v>14334.9</v>
      </c>
    </row>
    <row r="21" spans="1:4" ht="38.25">
      <c r="A21" s="6" t="s">
        <v>29</v>
      </c>
      <c r="B21" s="124" t="s">
        <v>30</v>
      </c>
      <c r="C21" s="14" t="s">
        <v>393</v>
      </c>
      <c r="D21" s="120">
        <v>0.5</v>
      </c>
    </row>
    <row r="22" spans="1:4" ht="51">
      <c r="A22" s="6" t="s">
        <v>158</v>
      </c>
      <c r="B22" s="124" t="s">
        <v>581</v>
      </c>
      <c r="C22" s="14" t="s">
        <v>582</v>
      </c>
      <c r="D22" s="120">
        <v>500</v>
      </c>
    </row>
    <row r="23" spans="1:4" ht="15.75" customHeight="1">
      <c r="A23" s="6" t="s">
        <v>31</v>
      </c>
      <c r="B23" s="124" t="s">
        <v>305</v>
      </c>
      <c r="C23" s="14" t="s">
        <v>32</v>
      </c>
      <c r="D23" s="15">
        <f>D24</f>
        <v>28908.8</v>
      </c>
    </row>
    <row r="24" spans="1:4" ht="12.75">
      <c r="A24" s="6" t="s">
        <v>33</v>
      </c>
      <c r="B24" s="124" t="s">
        <v>306</v>
      </c>
      <c r="C24" s="14" t="s">
        <v>34</v>
      </c>
      <c r="D24" s="16">
        <f>D25</f>
        <v>28908.8</v>
      </c>
    </row>
    <row r="25" spans="1:4" ht="67.5" customHeight="1">
      <c r="A25" s="8" t="s">
        <v>35</v>
      </c>
      <c r="B25" s="82" t="s">
        <v>36</v>
      </c>
      <c r="C25" s="17" t="s">
        <v>37</v>
      </c>
      <c r="D25" s="121">
        <v>28908.8</v>
      </c>
    </row>
    <row r="26" spans="1:4" ht="40.5" customHeight="1">
      <c r="A26" s="6" t="s">
        <v>38</v>
      </c>
      <c r="B26" s="124" t="s">
        <v>39</v>
      </c>
      <c r="C26" s="14" t="s">
        <v>40</v>
      </c>
      <c r="D26" s="121">
        <f>D27</f>
        <v>0</v>
      </c>
    </row>
    <row r="27" spans="1:4" ht="16.5" customHeight="1">
      <c r="A27" s="6" t="s">
        <v>41</v>
      </c>
      <c r="B27" s="124" t="s">
        <v>307</v>
      </c>
      <c r="C27" s="14" t="s">
        <v>42</v>
      </c>
      <c r="D27" s="121">
        <f>D28</f>
        <v>0</v>
      </c>
    </row>
    <row r="28" spans="1:4" ht="27.75" customHeight="1">
      <c r="A28" s="8" t="s">
        <v>43</v>
      </c>
      <c r="B28" s="82" t="s">
        <v>44</v>
      </c>
      <c r="C28" s="17" t="s">
        <v>394</v>
      </c>
      <c r="D28" s="121">
        <v>0</v>
      </c>
    </row>
    <row r="29" spans="1:4" ht="27" customHeight="1">
      <c r="A29" s="8"/>
      <c r="B29" s="82"/>
      <c r="C29" s="102" t="s">
        <v>325</v>
      </c>
      <c r="D29" s="15">
        <f>D30+D34+D38+D48</f>
        <v>54294.44</v>
      </c>
    </row>
    <row r="30" spans="1:4" ht="39.75" customHeight="1">
      <c r="A30" s="6" t="s">
        <v>45</v>
      </c>
      <c r="B30" s="124" t="s">
        <v>46</v>
      </c>
      <c r="C30" s="14" t="s">
        <v>47</v>
      </c>
      <c r="D30" s="15">
        <f>D31</f>
        <v>44472.9</v>
      </c>
    </row>
    <row r="31" spans="1:4" ht="63.75">
      <c r="A31" s="6" t="s">
        <v>48</v>
      </c>
      <c r="B31" s="124" t="s">
        <v>49</v>
      </c>
      <c r="C31" s="14" t="s">
        <v>50</v>
      </c>
      <c r="D31" s="16">
        <f>D32</f>
        <v>44472.9</v>
      </c>
    </row>
    <row r="32" spans="1:4" ht="76.5">
      <c r="A32" s="8" t="s">
        <v>51</v>
      </c>
      <c r="B32" s="82" t="s">
        <v>52</v>
      </c>
      <c r="C32" s="17" t="s">
        <v>53</v>
      </c>
      <c r="D32" s="121">
        <f>D33</f>
        <v>44472.9</v>
      </c>
    </row>
    <row r="33" spans="1:4" ht="51">
      <c r="A33" s="8" t="s">
        <v>54</v>
      </c>
      <c r="B33" s="82" t="s">
        <v>331</v>
      </c>
      <c r="C33" s="17" t="s">
        <v>55</v>
      </c>
      <c r="D33" s="121">
        <f>44472.9</f>
        <v>44472.9</v>
      </c>
    </row>
    <row r="34" spans="1:4" ht="25.5">
      <c r="A34" s="6" t="s">
        <v>56</v>
      </c>
      <c r="B34" s="124" t="s">
        <v>57</v>
      </c>
      <c r="C34" s="14" t="s">
        <v>395</v>
      </c>
      <c r="D34" s="15">
        <f>D35</f>
        <v>3015.3</v>
      </c>
    </row>
    <row r="35" spans="1:4" ht="12.75">
      <c r="A35" s="6" t="s">
        <v>58</v>
      </c>
      <c r="B35" s="124" t="s">
        <v>320</v>
      </c>
      <c r="C35" s="14" t="s">
        <v>396</v>
      </c>
      <c r="D35" s="16">
        <f>D36</f>
        <v>3015.3</v>
      </c>
    </row>
    <row r="36" spans="1:4" ht="38.25">
      <c r="A36" s="8" t="s">
        <v>59</v>
      </c>
      <c r="B36" s="82" t="s">
        <v>583</v>
      </c>
      <c r="C36" s="17" t="s">
        <v>397</v>
      </c>
      <c r="D36" s="18">
        <f>D37</f>
        <v>3015.3</v>
      </c>
    </row>
    <row r="37" spans="1:4" ht="63.75">
      <c r="A37" s="8" t="s">
        <v>60</v>
      </c>
      <c r="B37" s="82" t="s">
        <v>321</v>
      </c>
      <c r="C37" s="17" t="s">
        <v>61</v>
      </c>
      <c r="D37" s="121">
        <f>2850*1.058</f>
        <v>3015.3</v>
      </c>
    </row>
    <row r="38" spans="1:4" ht="12.75">
      <c r="A38" s="6" t="s">
        <v>62</v>
      </c>
      <c r="B38" s="124" t="s">
        <v>63</v>
      </c>
      <c r="C38" s="14" t="s">
        <v>64</v>
      </c>
      <c r="D38" s="15">
        <f>D39+D40+D42</f>
        <v>6776.24</v>
      </c>
    </row>
    <row r="39" spans="1:4" ht="63.75">
      <c r="A39" s="19" t="s">
        <v>65</v>
      </c>
      <c r="B39" s="124" t="s">
        <v>66</v>
      </c>
      <c r="C39" s="14" t="s">
        <v>67</v>
      </c>
      <c r="D39" s="120">
        <f>480*1.058</f>
        <v>507.84000000000003</v>
      </c>
    </row>
    <row r="40" spans="1:4" ht="25.5">
      <c r="A40" s="6" t="s">
        <v>68</v>
      </c>
      <c r="B40" s="124" t="s">
        <v>70</v>
      </c>
      <c r="C40" s="14" t="s">
        <v>71</v>
      </c>
      <c r="D40" s="120">
        <f>D41</f>
        <v>1375.4</v>
      </c>
    </row>
    <row r="41" spans="1:4" ht="84" customHeight="1">
      <c r="A41" s="8" t="s">
        <v>294</v>
      </c>
      <c r="B41" s="82" t="s">
        <v>328</v>
      </c>
      <c r="C41" s="17" t="s">
        <v>329</v>
      </c>
      <c r="D41" s="121">
        <f>1300*1.058</f>
        <v>1375.4</v>
      </c>
    </row>
    <row r="42" spans="1:4" ht="63.75">
      <c r="A42" s="6" t="s">
        <v>69</v>
      </c>
      <c r="B42" s="124" t="s">
        <v>74</v>
      </c>
      <c r="C42" s="14" t="s">
        <v>75</v>
      </c>
      <c r="D42" s="16">
        <f>SUM(D43:D47)</f>
        <v>4893</v>
      </c>
    </row>
    <row r="43" spans="1:4" ht="51">
      <c r="A43" s="98" t="s">
        <v>72</v>
      </c>
      <c r="B43" s="82" t="s">
        <v>76</v>
      </c>
      <c r="C43" s="17" t="s">
        <v>77</v>
      </c>
      <c r="D43" s="121">
        <v>4566</v>
      </c>
    </row>
    <row r="44" spans="1:4" ht="51">
      <c r="A44" s="8" t="s">
        <v>295</v>
      </c>
      <c r="B44" s="82" t="s">
        <v>78</v>
      </c>
      <c r="C44" s="17" t="s">
        <v>77</v>
      </c>
      <c r="D44" s="121">
        <f>150</f>
        <v>150</v>
      </c>
    </row>
    <row r="45" spans="1:4" ht="51">
      <c r="A45" s="8" t="s">
        <v>296</v>
      </c>
      <c r="B45" s="82" t="s">
        <v>79</v>
      </c>
      <c r="C45" s="17" t="s">
        <v>77</v>
      </c>
      <c r="D45" s="121">
        <f>10</f>
        <v>10</v>
      </c>
    </row>
    <row r="46" spans="1:4" ht="51">
      <c r="A46" s="8" t="s">
        <v>297</v>
      </c>
      <c r="B46" s="82" t="s">
        <v>80</v>
      </c>
      <c r="C46" s="17" t="s">
        <v>77</v>
      </c>
      <c r="D46" s="121">
        <v>112</v>
      </c>
    </row>
    <row r="47" spans="1:4" ht="51">
      <c r="A47" s="8" t="s">
        <v>298</v>
      </c>
      <c r="B47" s="82" t="s">
        <v>81</v>
      </c>
      <c r="C47" s="17" t="s">
        <v>82</v>
      </c>
      <c r="D47" s="121">
        <v>55</v>
      </c>
    </row>
    <row r="48" spans="1:4" ht="16.5" customHeight="1">
      <c r="A48" s="6" t="s">
        <v>83</v>
      </c>
      <c r="B48" s="124" t="s">
        <v>84</v>
      </c>
      <c r="C48" s="14" t="s">
        <v>85</v>
      </c>
      <c r="D48" s="15">
        <f>D49+D50</f>
        <v>30</v>
      </c>
    </row>
    <row r="49" spans="1:4" ht="38.25">
      <c r="A49" s="6" t="s">
        <v>86</v>
      </c>
      <c r="B49" s="124" t="s">
        <v>87</v>
      </c>
      <c r="C49" s="14" t="s">
        <v>88</v>
      </c>
      <c r="D49" s="120">
        <v>0</v>
      </c>
    </row>
    <row r="50" spans="1:4" ht="38.25" customHeight="1">
      <c r="A50" s="6" t="s">
        <v>89</v>
      </c>
      <c r="B50" s="124" t="s">
        <v>90</v>
      </c>
      <c r="C50" s="14" t="s">
        <v>91</v>
      </c>
      <c r="D50" s="120">
        <f>D51</f>
        <v>30</v>
      </c>
    </row>
    <row r="51" spans="1:4" ht="27" customHeight="1">
      <c r="A51" s="8" t="s">
        <v>591</v>
      </c>
      <c r="B51" s="82" t="s">
        <v>92</v>
      </c>
      <c r="C51" s="17" t="s">
        <v>93</v>
      </c>
      <c r="D51" s="120">
        <v>30</v>
      </c>
    </row>
    <row r="52" spans="1:4" ht="19.5" customHeight="1">
      <c r="A52" s="6" t="s">
        <v>94</v>
      </c>
      <c r="B52" s="124" t="s">
        <v>95</v>
      </c>
      <c r="C52" s="14" t="s">
        <v>326</v>
      </c>
      <c r="D52" s="15">
        <f>D53+D54+D62</f>
        <v>73249.4</v>
      </c>
    </row>
    <row r="53" spans="1:4" ht="38.25">
      <c r="A53" s="6" t="s">
        <v>96</v>
      </c>
      <c r="B53" s="124" t="s">
        <v>97</v>
      </c>
      <c r="C53" s="14" t="s">
        <v>98</v>
      </c>
      <c r="D53" s="120">
        <v>0</v>
      </c>
    </row>
    <row r="54" spans="1:4" ht="25.5">
      <c r="A54" s="6" t="s">
        <v>99</v>
      </c>
      <c r="B54" s="124" t="s">
        <v>308</v>
      </c>
      <c r="C54" s="14" t="s">
        <v>100</v>
      </c>
      <c r="D54" s="16">
        <f>D55+D59</f>
        <v>73249.4</v>
      </c>
    </row>
    <row r="55" spans="1:4" ht="51">
      <c r="A55" s="6" t="s">
        <v>101</v>
      </c>
      <c r="B55" s="124" t="s">
        <v>584</v>
      </c>
      <c r="C55" s="14" t="s">
        <v>102</v>
      </c>
      <c r="D55" s="20">
        <f>D56+D57+D58</f>
        <v>61041.4</v>
      </c>
    </row>
    <row r="56" spans="1:4" ht="63.75">
      <c r="A56" s="8" t="s">
        <v>103</v>
      </c>
      <c r="B56" s="124" t="s">
        <v>104</v>
      </c>
      <c r="C56" s="17" t="s">
        <v>105</v>
      </c>
      <c r="D56" s="120">
        <v>4852.6</v>
      </c>
    </row>
    <row r="57" spans="1:4" ht="89.25">
      <c r="A57" s="8" t="s">
        <v>106</v>
      </c>
      <c r="B57" s="124" t="s">
        <v>107</v>
      </c>
      <c r="C57" s="17" t="s">
        <v>108</v>
      </c>
      <c r="D57" s="120">
        <v>5.3</v>
      </c>
    </row>
    <row r="58" spans="1:4" ht="63.75">
      <c r="A58" s="8" t="s">
        <v>109</v>
      </c>
      <c r="B58" s="124" t="s">
        <v>110</v>
      </c>
      <c r="C58" s="17" t="s">
        <v>111</v>
      </c>
      <c r="D58" s="120">
        <v>56183.5</v>
      </c>
    </row>
    <row r="59" spans="1:4" ht="68.25" customHeight="1">
      <c r="A59" s="6" t="s">
        <v>112</v>
      </c>
      <c r="B59" s="124" t="s">
        <v>113</v>
      </c>
      <c r="C59" s="14" t="s">
        <v>114</v>
      </c>
      <c r="D59" s="20">
        <f>D60+D61</f>
        <v>12208</v>
      </c>
    </row>
    <row r="60" spans="1:4" ht="54" customHeight="1">
      <c r="A60" s="8" t="s">
        <v>115</v>
      </c>
      <c r="B60" s="82" t="s">
        <v>116</v>
      </c>
      <c r="C60" s="17" t="s">
        <v>117</v>
      </c>
      <c r="D60" s="121">
        <v>8826.6</v>
      </c>
    </row>
    <row r="61" spans="1:4" ht="45" customHeight="1">
      <c r="A61" s="8" t="s">
        <v>118</v>
      </c>
      <c r="B61" s="82" t="s">
        <v>119</v>
      </c>
      <c r="C61" s="17" t="s">
        <v>120</v>
      </c>
      <c r="D61" s="121">
        <v>3381.4</v>
      </c>
    </row>
    <row r="62" spans="1:4" ht="63.75">
      <c r="A62" s="6" t="s">
        <v>121</v>
      </c>
      <c r="B62" s="124" t="s">
        <v>309</v>
      </c>
      <c r="C62" s="14" t="s">
        <v>122</v>
      </c>
      <c r="D62" s="20">
        <f>D63</f>
        <v>0</v>
      </c>
    </row>
    <row r="63" spans="1:4" ht="127.5">
      <c r="A63" s="8" t="s">
        <v>123</v>
      </c>
      <c r="B63" s="82" t="s">
        <v>266</v>
      </c>
      <c r="C63" s="17" t="s">
        <v>125</v>
      </c>
      <c r="D63" s="122">
        <v>0</v>
      </c>
    </row>
    <row r="64" spans="3:4" ht="12.75">
      <c r="C64"/>
      <c r="D64" s="91"/>
    </row>
    <row r="65" spans="3:4" ht="12.75">
      <c r="C65"/>
      <c r="D65" s="91"/>
    </row>
    <row r="66" spans="3:4" ht="12.75">
      <c r="C66"/>
      <c r="D66" s="91"/>
    </row>
    <row r="67" spans="3:4" ht="12.75">
      <c r="C67"/>
      <c r="D67" s="91"/>
    </row>
    <row r="68" spans="3:4" ht="12.75">
      <c r="C68"/>
      <c r="D68" s="91"/>
    </row>
    <row r="69" spans="3:4" ht="12.75">
      <c r="C69"/>
      <c r="D69" s="91"/>
    </row>
    <row r="70" ht="12.75">
      <c r="C70"/>
    </row>
    <row r="71" ht="12.75">
      <c r="C71"/>
    </row>
  </sheetData>
  <sheetProtection/>
  <mergeCells count="4">
    <mergeCell ref="A6:D6"/>
    <mergeCell ref="C1:D1"/>
    <mergeCell ref="C2:D2"/>
    <mergeCell ref="C3:D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3:G195"/>
  <sheetViews>
    <sheetView zoomScalePageLayoutView="0" workbookViewId="0" topLeftCell="A65">
      <selection activeCell="B102" sqref="B102"/>
    </sheetView>
  </sheetViews>
  <sheetFormatPr defaultColWidth="9.00390625" defaultRowHeight="12.75"/>
  <cols>
    <col min="2" max="2" width="32.00390625" style="0" customWidth="1"/>
    <col min="3" max="3" width="12.125" style="0" customWidth="1"/>
    <col min="6" max="6" width="12.75390625" style="0" customWidth="1"/>
    <col min="7" max="7" width="10.125" style="0" bestFit="1" customWidth="1"/>
  </cols>
  <sheetData>
    <row r="3" spans="1:6" ht="16.5" customHeight="1">
      <c r="A3" s="22"/>
      <c r="B3" s="100"/>
      <c r="C3" s="25"/>
      <c r="D3" s="25"/>
      <c r="E3" s="26"/>
      <c r="F3" s="2" t="s">
        <v>234</v>
      </c>
    </row>
    <row r="4" spans="1:6" ht="12.75">
      <c r="A4" s="27"/>
      <c r="B4" s="23"/>
      <c r="C4" s="25"/>
      <c r="D4" s="25"/>
      <c r="E4" s="26"/>
      <c r="F4" s="2" t="s">
        <v>1</v>
      </c>
    </row>
    <row r="5" spans="1:6" ht="12.75">
      <c r="A5" s="27"/>
      <c r="B5" s="23"/>
      <c r="C5" s="25"/>
      <c r="D5" s="25"/>
      <c r="E5" s="26"/>
      <c r="F5" s="2" t="s">
        <v>593</v>
      </c>
    </row>
    <row r="6" spans="1:6" ht="12.75">
      <c r="A6" s="28"/>
      <c r="B6" s="29"/>
      <c r="C6" s="25"/>
      <c r="D6" s="25"/>
      <c r="E6" s="26"/>
      <c r="F6" s="2"/>
    </row>
    <row r="7" spans="1:6" ht="12.75">
      <c r="A7" s="28"/>
      <c r="B7" s="29"/>
      <c r="C7" s="25"/>
      <c r="D7" s="25"/>
      <c r="E7" s="26"/>
      <c r="F7" s="2"/>
    </row>
    <row r="8" spans="1:7" ht="39.75" customHeight="1">
      <c r="A8" s="137" t="s">
        <v>527</v>
      </c>
      <c r="B8" s="137"/>
      <c r="C8" s="137"/>
      <c r="D8" s="137"/>
      <c r="E8" s="137"/>
      <c r="F8" s="137"/>
      <c r="G8" s="123"/>
    </row>
    <row r="9" spans="1:6" ht="12.75">
      <c r="A9" s="27"/>
      <c r="B9" s="30"/>
      <c r="C9" s="31"/>
      <c r="D9" s="31"/>
      <c r="E9" s="31"/>
      <c r="F9" s="2" t="s">
        <v>2</v>
      </c>
    </row>
    <row r="10" spans="1:6" ht="27" customHeight="1">
      <c r="A10" s="33" t="s">
        <v>3</v>
      </c>
      <c r="B10" s="32" t="s">
        <v>127</v>
      </c>
      <c r="C10" s="33" t="s">
        <v>129</v>
      </c>
      <c r="D10" s="33" t="s">
        <v>130</v>
      </c>
      <c r="E10" s="33" t="s">
        <v>131</v>
      </c>
      <c r="F10" s="33" t="s">
        <v>132</v>
      </c>
    </row>
    <row r="11" spans="1:6" ht="28.5" customHeight="1">
      <c r="A11" s="34"/>
      <c r="B11" s="35" t="s">
        <v>133</v>
      </c>
      <c r="C11" s="36"/>
      <c r="D11" s="36"/>
      <c r="E11" s="36"/>
      <c r="F11" s="37">
        <f>F12+F70+F78+F91+F120+F125+F152+F163+F180+F188</f>
        <v>208961.7</v>
      </c>
    </row>
    <row r="12" spans="1:6" ht="27" customHeight="1">
      <c r="A12" s="41" t="s">
        <v>8</v>
      </c>
      <c r="B12" s="42" t="s">
        <v>136</v>
      </c>
      <c r="C12" s="129" t="s">
        <v>528</v>
      </c>
      <c r="D12" s="45"/>
      <c r="E12" s="45"/>
      <c r="F12" s="104">
        <f>F13+F17+F46+F31</f>
        <v>28692.1</v>
      </c>
    </row>
    <row r="13" spans="1:6" ht="51.75" customHeight="1">
      <c r="A13" s="47" t="s">
        <v>11</v>
      </c>
      <c r="B13" s="32" t="s">
        <v>137</v>
      </c>
      <c r="C13" s="130" t="s">
        <v>529</v>
      </c>
      <c r="D13" s="49"/>
      <c r="E13" s="49"/>
      <c r="F13" s="50">
        <f>F14</f>
        <v>1081</v>
      </c>
    </row>
    <row r="14" spans="1:6" ht="19.5" customHeight="1">
      <c r="A14" s="51" t="s">
        <v>13</v>
      </c>
      <c r="B14" s="52" t="s">
        <v>138</v>
      </c>
      <c r="C14" s="54" t="s">
        <v>551</v>
      </c>
      <c r="D14" s="55" t="s">
        <v>139</v>
      </c>
      <c r="E14" s="55"/>
      <c r="F14" s="56">
        <f>F15</f>
        <v>1081</v>
      </c>
    </row>
    <row r="15" spans="1:6" ht="51.75" customHeight="1">
      <c r="A15" s="51" t="s">
        <v>311</v>
      </c>
      <c r="B15" s="52" t="s">
        <v>416</v>
      </c>
      <c r="C15" s="54" t="s">
        <v>551</v>
      </c>
      <c r="D15" s="55" t="s">
        <v>139</v>
      </c>
      <c r="E15" s="55">
        <v>100</v>
      </c>
      <c r="F15" s="56">
        <f>F16</f>
        <v>1081</v>
      </c>
    </row>
    <row r="16" spans="1:6" ht="37.5" customHeight="1">
      <c r="A16" s="51" t="s">
        <v>418</v>
      </c>
      <c r="B16" s="52" t="s">
        <v>417</v>
      </c>
      <c r="C16" s="54" t="s">
        <v>551</v>
      </c>
      <c r="D16" s="55" t="s">
        <v>139</v>
      </c>
      <c r="E16" s="55">
        <v>120</v>
      </c>
      <c r="F16" s="56">
        <v>1081</v>
      </c>
    </row>
    <row r="17" spans="1:6" ht="81.75" customHeight="1">
      <c r="A17" s="47" t="s">
        <v>26</v>
      </c>
      <c r="B17" s="32" t="s">
        <v>140</v>
      </c>
      <c r="C17" s="130" t="s">
        <v>530</v>
      </c>
      <c r="D17" s="49"/>
      <c r="E17" s="49"/>
      <c r="F17" s="50">
        <f>F18+F25+F28</f>
        <v>5876.400000000001</v>
      </c>
    </row>
    <row r="18" spans="1:6" ht="26.25" customHeight="1">
      <c r="A18" s="51" t="s">
        <v>141</v>
      </c>
      <c r="B18" s="52" t="s">
        <v>142</v>
      </c>
      <c r="C18" s="54" t="s">
        <v>552</v>
      </c>
      <c r="D18" s="55" t="s">
        <v>143</v>
      </c>
      <c r="E18" s="55"/>
      <c r="F18" s="56">
        <f>F20+F22+F24</f>
        <v>4707.8</v>
      </c>
    </row>
    <row r="19" spans="1:6" ht="52.5" customHeight="1">
      <c r="A19" s="51" t="s">
        <v>312</v>
      </c>
      <c r="B19" s="52" t="s">
        <v>416</v>
      </c>
      <c r="C19" s="54" t="s">
        <v>552</v>
      </c>
      <c r="D19" s="55" t="s">
        <v>143</v>
      </c>
      <c r="E19" s="55">
        <v>100</v>
      </c>
      <c r="F19" s="56">
        <f>F20</f>
        <v>2547.9</v>
      </c>
    </row>
    <row r="20" spans="1:6" ht="39" customHeight="1">
      <c r="A20" s="51" t="s">
        <v>419</v>
      </c>
      <c r="B20" s="52" t="s">
        <v>417</v>
      </c>
      <c r="C20" s="54" t="s">
        <v>552</v>
      </c>
      <c r="D20" s="55" t="s">
        <v>143</v>
      </c>
      <c r="E20" s="55">
        <v>120</v>
      </c>
      <c r="F20" s="56">
        <v>2547.9</v>
      </c>
    </row>
    <row r="21" spans="1:6" ht="39" customHeight="1">
      <c r="A21" s="51" t="s">
        <v>313</v>
      </c>
      <c r="B21" s="52" t="s">
        <v>422</v>
      </c>
      <c r="C21" s="54" t="s">
        <v>552</v>
      </c>
      <c r="D21" s="55" t="s">
        <v>143</v>
      </c>
      <c r="E21" s="55">
        <v>200</v>
      </c>
      <c r="F21" s="56">
        <f>F22</f>
        <v>2153.1</v>
      </c>
    </row>
    <row r="22" spans="1:6" ht="40.5" customHeight="1">
      <c r="A22" s="51" t="s">
        <v>420</v>
      </c>
      <c r="B22" s="52" t="s">
        <v>421</v>
      </c>
      <c r="C22" s="54" t="s">
        <v>552</v>
      </c>
      <c r="D22" s="55" t="s">
        <v>143</v>
      </c>
      <c r="E22" s="55">
        <v>240</v>
      </c>
      <c r="F22" s="56">
        <v>2153.1</v>
      </c>
    </row>
    <row r="23" spans="1:6" ht="24" customHeight="1">
      <c r="A23" s="51" t="s">
        <v>319</v>
      </c>
      <c r="B23" s="52" t="s">
        <v>423</v>
      </c>
      <c r="C23" s="54" t="s">
        <v>552</v>
      </c>
      <c r="D23" s="55" t="s">
        <v>143</v>
      </c>
      <c r="E23" s="55">
        <v>800</v>
      </c>
      <c r="F23" s="56">
        <f>F24</f>
        <v>6.8</v>
      </c>
    </row>
    <row r="24" spans="1:6" ht="28.5" customHeight="1">
      <c r="A24" s="51" t="s">
        <v>425</v>
      </c>
      <c r="B24" s="52" t="s">
        <v>424</v>
      </c>
      <c r="C24" s="54" t="s">
        <v>552</v>
      </c>
      <c r="D24" s="55" t="s">
        <v>143</v>
      </c>
      <c r="E24" s="55">
        <v>850</v>
      </c>
      <c r="F24" s="56">
        <v>6.8</v>
      </c>
    </row>
    <row r="25" spans="1:6" ht="25.5" customHeight="1">
      <c r="A25" s="51" t="s">
        <v>144</v>
      </c>
      <c r="B25" s="52" t="s">
        <v>145</v>
      </c>
      <c r="C25" s="54" t="s">
        <v>552</v>
      </c>
      <c r="D25" s="55" t="s">
        <v>146</v>
      </c>
      <c r="E25" s="55"/>
      <c r="F25" s="56">
        <f>F26</f>
        <v>934</v>
      </c>
    </row>
    <row r="26" spans="1:6" ht="65.25" customHeight="1">
      <c r="A26" s="51" t="s">
        <v>508</v>
      </c>
      <c r="B26" s="52" t="s">
        <v>416</v>
      </c>
      <c r="C26" s="54" t="s">
        <v>552</v>
      </c>
      <c r="D26" s="55" t="s">
        <v>146</v>
      </c>
      <c r="E26" s="55">
        <v>100</v>
      </c>
      <c r="F26" s="56">
        <f>F27</f>
        <v>934</v>
      </c>
    </row>
    <row r="27" spans="1:6" ht="37.5" customHeight="1">
      <c r="A27" s="51" t="s">
        <v>509</v>
      </c>
      <c r="B27" s="52" t="s">
        <v>417</v>
      </c>
      <c r="C27" s="54" t="s">
        <v>552</v>
      </c>
      <c r="D27" s="55" t="s">
        <v>146</v>
      </c>
      <c r="E27" s="55">
        <v>120</v>
      </c>
      <c r="F27" s="56">
        <v>934</v>
      </c>
    </row>
    <row r="28" spans="1:6" ht="40.5" customHeight="1">
      <c r="A28" s="51" t="s">
        <v>147</v>
      </c>
      <c r="B28" s="52" t="s">
        <v>148</v>
      </c>
      <c r="C28" s="54" t="s">
        <v>552</v>
      </c>
      <c r="D28" s="55" t="s">
        <v>149</v>
      </c>
      <c r="E28" s="55"/>
      <c r="F28" s="56">
        <f>F29</f>
        <v>234.6</v>
      </c>
    </row>
    <row r="29" spans="1:6" ht="67.5" customHeight="1">
      <c r="A29" s="51" t="s">
        <v>510</v>
      </c>
      <c r="B29" s="52" t="s">
        <v>416</v>
      </c>
      <c r="C29" s="54" t="s">
        <v>552</v>
      </c>
      <c r="D29" s="55" t="s">
        <v>149</v>
      </c>
      <c r="E29" s="55">
        <v>100</v>
      </c>
      <c r="F29" s="56">
        <f>F30</f>
        <v>234.6</v>
      </c>
    </row>
    <row r="30" spans="1:6" ht="40.5" customHeight="1">
      <c r="A30" s="51" t="s">
        <v>511</v>
      </c>
      <c r="B30" s="52" t="s">
        <v>417</v>
      </c>
      <c r="C30" s="54" t="s">
        <v>552</v>
      </c>
      <c r="D30" s="55" t="s">
        <v>149</v>
      </c>
      <c r="E30" s="55">
        <v>120</v>
      </c>
      <c r="F30" s="56">
        <v>234.6</v>
      </c>
    </row>
    <row r="31" spans="1:6" ht="74.25" customHeight="1">
      <c r="A31" s="47" t="s">
        <v>29</v>
      </c>
      <c r="B31" s="134" t="s">
        <v>389</v>
      </c>
      <c r="C31" s="130" t="s">
        <v>531</v>
      </c>
      <c r="D31" s="49"/>
      <c r="E31" s="49"/>
      <c r="F31" s="50">
        <f>F32+F35</f>
        <v>15537.199999999999</v>
      </c>
    </row>
    <row r="32" spans="1:6" ht="39" customHeight="1">
      <c r="A32" s="51" t="s">
        <v>151</v>
      </c>
      <c r="B32" s="52" t="s">
        <v>152</v>
      </c>
      <c r="C32" s="54" t="s">
        <v>553</v>
      </c>
      <c r="D32" s="55" t="s">
        <v>153</v>
      </c>
      <c r="E32" s="55"/>
      <c r="F32" s="56">
        <f>F34</f>
        <v>1081</v>
      </c>
    </row>
    <row r="33" spans="1:6" ht="88.5" customHeight="1">
      <c r="A33" s="51" t="s">
        <v>426</v>
      </c>
      <c r="B33" s="52" t="s">
        <v>416</v>
      </c>
      <c r="C33" s="54" t="s">
        <v>553</v>
      </c>
      <c r="D33" s="55" t="s">
        <v>153</v>
      </c>
      <c r="E33" s="55">
        <v>100</v>
      </c>
      <c r="F33" s="56">
        <f>F34</f>
        <v>1081</v>
      </c>
    </row>
    <row r="34" spans="1:6" ht="39" customHeight="1">
      <c r="A34" s="51" t="s">
        <v>512</v>
      </c>
      <c r="B34" s="52" t="s">
        <v>417</v>
      </c>
      <c r="C34" s="54" t="s">
        <v>553</v>
      </c>
      <c r="D34" s="55" t="s">
        <v>153</v>
      </c>
      <c r="E34" s="55">
        <v>120</v>
      </c>
      <c r="F34" s="56">
        <v>1081</v>
      </c>
    </row>
    <row r="35" spans="1:6" ht="16.5" customHeight="1">
      <c r="A35" s="51" t="s">
        <v>535</v>
      </c>
      <c r="B35" s="52" t="s">
        <v>154</v>
      </c>
      <c r="C35" s="54" t="s">
        <v>553</v>
      </c>
      <c r="D35" s="55" t="s">
        <v>155</v>
      </c>
      <c r="E35" s="55"/>
      <c r="F35" s="56">
        <f>F36+F43+F50+F54</f>
        <v>14456.199999999999</v>
      </c>
    </row>
    <row r="36" spans="1:6" ht="41.25" customHeight="1">
      <c r="A36" s="51" t="s">
        <v>536</v>
      </c>
      <c r="B36" s="52" t="s">
        <v>156</v>
      </c>
      <c r="C36" s="54" t="s">
        <v>553</v>
      </c>
      <c r="D36" s="55" t="s">
        <v>157</v>
      </c>
      <c r="E36" s="55"/>
      <c r="F36" s="56">
        <f>F37+F39+F41</f>
        <v>12940.9</v>
      </c>
    </row>
    <row r="37" spans="1:6" ht="77.25" customHeight="1">
      <c r="A37" s="51" t="s">
        <v>537</v>
      </c>
      <c r="B37" s="52" t="s">
        <v>416</v>
      </c>
      <c r="C37" s="54" t="s">
        <v>553</v>
      </c>
      <c r="D37" s="55" t="s">
        <v>157</v>
      </c>
      <c r="E37" s="55">
        <v>100</v>
      </c>
      <c r="F37" s="56">
        <f>F38</f>
        <v>11029.3</v>
      </c>
    </row>
    <row r="38" spans="1:6" ht="42" customHeight="1">
      <c r="A38" s="51" t="s">
        <v>538</v>
      </c>
      <c r="B38" s="52" t="s">
        <v>417</v>
      </c>
      <c r="C38" s="54" t="s">
        <v>553</v>
      </c>
      <c r="D38" s="55" t="s">
        <v>157</v>
      </c>
      <c r="E38" s="55">
        <v>120</v>
      </c>
      <c r="F38" s="56">
        <v>11029.3</v>
      </c>
    </row>
    <row r="39" spans="1:6" ht="42" customHeight="1">
      <c r="A39" s="51" t="s">
        <v>539</v>
      </c>
      <c r="B39" s="52" t="s">
        <v>422</v>
      </c>
      <c r="C39" s="54" t="s">
        <v>553</v>
      </c>
      <c r="D39" s="55" t="s">
        <v>157</v>
      </c>
      <c r="E39" s="55">
        <v>200</v>
      </c>
      <c r="F39" s="56">
        <f>F40</f>
        <v>1874.7</v>
      </c>
    </row>
    <row r="40" spans="1:6" ht="39.75" customHeight="1">
      <c r="A40" s="51" t="s">
        <v>540</v>
      </c>
      <c r="B40" s="52" t="s">
        <v>421</v>
      </c>
      <c r="C40" s="54" t="s">
        <v>553</v>
      </c>
      <c r="D40" s="55" t="s">
        <v>157</v>
      </c>
      <c r="E40" s="55">
        <v>240</v>
      </c>
      <c r="F40" s="56">
        <v>1874.7</v>
      </c>
    </row>
    <row r="41" spans="1:6" ht="19.5" customHeight="1">
      <c r="A41" s="51" t="s">
        <v>541</v>
      </c>
      <c r="B41" s="52" t="s">
        <v>423</v>
      </c>
      <c r="C41" s="54" t="s">
        <v>553</v>
      </c>
      <c r="D41" s="55" t="s">
        <v>157</v>
      </c>
      <c r="E41" s="55">
        <v>800</v>
      </c>
      <c r="F41" s="56">
        <f>F42</f>
        <v>36.9</v>
      </c>
    </row>
    <row r="42" spans="1:6" ht="37.5" customHeight="1">
      <c r="A42" s="51" t="s">
        <v>542</v>
      </c>
      <c r="B42" s="52" t="s">
        <v>424</v>
      </c>
      <c r="C42" s="54" t="s">
        <v>553</v>
      </c>
      <c r="D42" s="55" t="s">
        <v>157</v>
      </c>
      <c r="E42" s="55">
        <v>850</v>
      </c>
      <c r="F42" s="56">
        <v>36.9</v>
      </c>
    </row>
    <row r="43" spans="1:6" ht="54" customHeight="1">
      <c r="A43" s="51" t="s">
        <v>543</v>
      </c>
      <c r="B43" s="52" t="s">
        <v>398</v>
      </c>
      <c r="C43" s="54" t="s">
        <v>553</v>
      </c>
      <c r="D43" s="55" t="s">
        <v>399</v>
      </c>
      <c r="E43" s="55"/>
      <c r="F43" s="56">
        <f>F44</f>
        <v>5.3</v>
      </c>
    </row>
    <row r="44" spans="1:6" ht="42" customHeight="1">
      <c r="A44" s="51" t="s">
        <v>544</v>
      </c>
      <c r="B44" s="52" t="s">
        <v>422</v>
      </c>
      <c r="C44" s="54" t="s">
        <v>553</v>
      </c>
      <c r="D44" s="55" t="s">
        <v>399</v>
      </c>
      <c r="E44" s="55">
        <v>200</v>
      </c>
      <c r="F44" s="56">
        <f>F45</f>
        <v>5.3</v>
      </c>
    </row>
    <row r="45" spans="1:6" ht="42" customHeight="1">
      <c r="A45" s="51" t="s">
        <v>545</v>
      </c>
      <c r="B45" s="52" t="s">
        <v>421</v>
      </c>
      <c r="C45" s="54" t="s">
        <v>553</v>
      </c>
      <c r="D45" s="55" t="s">
        <v>399</v>
      </c>
      <c r="E45" s="55">
        <v>240</v>
      </c>
      <c r="F45" s="56">
        <v>5.3</v>
      </c>
    </row>
    <row r="46" spans="1:6" ht="29.25" customHeight="1">
      <c r="A46" s="47" t="s">
        <v>158</v>
      </c>
      <c r="B46" s="32" t="s">
        <v>347</v>
      </c>
      <c r="C46" s="130" t="s">
        <v>534</v>
      </c>
      <c r="D46" s="49"/>
      <c r="E46" s="49"/>
      <c r="F46" s="50">
        <f>F47</f>
        <v>6197.5</v>
      </c>
    </row>
    <row r="47" spans="1:6" ht="52.5" customHeight="1">
      <c r="A47" s="51" t="s">
        <v>160</v>
      </c>
      <c r="B47" s="52" t="s">
        <v>348</v>
      </c>
      <c r="C47" s="54" t="s">
        <v>554</v>
      </c>
      <c r="D47" s="55" t="s">
        <v>349</v>
      </c>
      <c r="E47" s="55"/>
      <c r="F47" s="56">
        <f>F48</f>
        <v>6197.5</v>
      </c>
    </row>
    <row r="48" spans="1:6" ht="44.25" customHeight="1">
      <c r="A48" s="51" t="s">
        <v>428</v>
      </c>
      <c r="B48" s="52" t="s">
        <v>422</v>
      </c>
      <c r="C48" s="54" t="s">
        <v>554</v>
      </c>
      <c r="D48" s="55" t="s">
        <v>349</v>
      </c>
      <c r="E48" s="55">
        <v>200</v>
      </c>
      <c r="F48" s="56">
        <f>F49</f>
        <v>6197.5</v>
      </c>
    </row>
    <row r="49" spans="1:6" ht="57" customHeight="1">
      <c r="A49" s="51" t="s">
        <v>429</v>
      </c>
      <c r="B49" s="52" t="s">
        <v>421</v>
      </c>
      <c r="C49" s="54" t="s">
        <v>554</v>
      </c>
      <c r="D49" s="55" t="s">
        <v>349</v>
      </c>
      <c r="E49" s="63" t="s">
        <v>427</v>
      </c>
      <c r="F49" s="56">
        <v>6197.5</v>
      </c>
    </row>
    <row r="50" spans="1:6" ht="18" customHeight="1">
      <c r="A50" s="47" t="s">
        <v>163</v>
      </c>
      <c r="B50" s="32" t="s">
        <v>159</v>
      </c>
      <c r="C50" s="130" t="s">
        <v>532</v>
      </c>
      <c r="D50" s="49"/>
      <c r="E50" s="49"/>
      <c r="F50" s="50">
        <f>F51</f>
        <v>30</v>
      </c>
    </row>
    <row r="51" spans="1:6" ht="26.25" customHeight="1">
      <c r="A51" s="51" t="s">
        <v>165</v>
      </c>
      <c r="B51" s="52" t="s">
        <v>161</v>
      </c>
      <c r="C51" s="54" t="s">
        <v>555</v>
      </c>
      <c r="D51" s="55" t="s">
        <v>162</v>
      </c>
      <c r="E51" s="55"/>
      <c r="F51" s="56">
        <f>F52</f>
        <v>30</v>
      </c>
    </row>
    <row r="52" spans="1:6" ht="15" customHeight="1">
      <c r="A52" s="51" t="s">
        <v>439</v>
      </c>
      <c r="B52" s="52" t="s">
        <v>423</v>
      </c>
      <c r="C52" s="54" t="s">
        <v>555</v>
      </c>
      <c r="D52" s="55" t="s">
        <v>162</v>
      </c>
      <c r="E52" s="54" t="s">
        <v>432</v>
      </c>
      <c r="F52" s="56">
        <f>F53</f>
        <v>30</v>
      </c>
    </row>
    <row r="53" spans="1:6" ht="15" customHeight="1">
      <c r="A53" s="51" t="s">
        <v>440</v>
      </c>
      <c r="B53" s="52" t="s">
        <v>315</v>
      </c>
      <c r="C53" s="54" t="s">
        <v>555</v>
      </c>
      <c r="D53" s="55" t="s">
        <v>162</v>
      </c>
      <c r="E53" s="54" t="s">
        <v>314</v>
      </c>
      <c r="F53" s="56">
        <v>30</v>
      </c>
    </row>
    <row r="54" spans="1:6" ht="26.25" customHeight="1">
      <c r="A54" s="47" t="s">
        <v>355</v>
      </c>
      <c r="B54" s="32" t="s">
        <v>164</v>
      </c>
      <c r="C54" s="130" t="s">
        <v>533</v>
      </c>
      <c r="D54" s="49"/>
      <c r="E54" s="49"/>
      <c r="F54" s="50">
        <f>F55+F64+F58+F61+F67</f>
        <v>1480</v>
      </c>
    </row>
    <row r="55" spans="1:6" ht="60" customHeight="1">
      <c r="A55" s="51" t="s">
        <v>356</v>
      </c>
      <c r="B55" s="52" t="s">
        <v>166</v>
      </c>
      <c r="C55" s="54" t="s">
        <v>556</v>
      </c>
      <c r="D55" s="60" t="s">
        <v>167</v>
      </c>
      <c r="E55" s="55"/>
      <c r="F55" s="50">
        <f>F56</f>
        <v>400</v>
      </c>
    </row>
    <row r="56" spans="1:6" ht="39.75" customHeight="1">
      <c r="A56" s="61" t="s">
        <v>441</v>
      </c>
      <c r="B56" s="52" t="s">
        <v>422</v>
      </c>
      <c r="C56" s="54" t="s">
        <v>556</v>
      </c>
      <c r="D56" s="60" t="s">
        <v>167</v>
      </c>
      <c r="E56" s="55">
        <v>200</v>
      </c>
      <c r="F56" s="64">
        <f>F57</f>
        <v>400</v>
      </c>
    </row>
    <row r="57" spans="1:6" ht="39.75" customHeight="1">
      <c r="A57" s="61" t="s">
        <v>442</v>
      </c>
      <c r="B57" s="52" t="s">
        <v>421</v>
      </c>
      <c r="C57" s="54" t="s">
        <v>556</v>
      </c>
      <c r="D57" s="60" t="s">
        <v>167</v>
      </c>
      <c r="E57" s="55">
        <v>240</v>
      </c>
      <c r="F57" s="64">
        <v>400</v>
      </c>
    </row>
    <row r="58" spans="1:6" ht="91.5" customHeight="1">
      <c r="A58" s="61" t="s">
        <v>357</v>
      </c>
      <c r="B58" s="52" t="s">
        <v>358</v>
      </c>
      <c r="C58" s="63" t="s">
        <v>556</v>
      </c>
      <c r="D58" s="55" t="s">
        <v>168</v>
      </c>
      <c r="E58" s="63"/>
      <c r="F58" s="64">
        <f>F59</f>
        <v>823</v>
      </c>
    </row>
    <row r="59" spans="1:6" ht="53.25" customHeight="1">
      <c r="A59" s="61" t="s">
        <v>443</v>
      </c>
      <c r="B59" s="17" t="s">
        <v>434</v>
      </c>
      <c r="C59" s="63" t="s">
        <v>556</v>
      </c>
      <c r="D59" s="60" t="s">
        <v>168</v>
      </c>
      <c r="E59" s="63" t="s">
        <v>433</v>
      </c>
      <c r="F59" s="64">
        <f>F60</f>
        <v>823</v>
      </c>
    </row>
    <row r="60" spans="1:6" ht="69" customHeight="1">
      <c r="A60" s="61" t="s">
        <v>444</v>
      </c>
      <c r="B60" s="17" t="s">
        <v>390</v>
      </c>
      <c r="C60" s="63" t="s">
        <v>556</v>
      </c>
      <c r="D60" s="60" t="s">
        <v>168</v>
      </c>
      <c r="E60" s="63" t="s">
        <v>299</v>
      </c>
      <c r="F60" s="64">
        <v>823</v>
      </c>
    </row>
    <row r="61" spans="1:6" ht="26.25" customHeight="1">
      <c r="A61" s="61" t="s">
        <v>359</v>
      </c>
      <c r="B61" s="17" t="s">
        <v>360</v>
      </c>
      <c r="C61" s="63" t="s">
        <v>556</v>
      </c>
      <c r="D61" s="60" t="s">
        <v>269</v>
      </c>
      <c r="E61" s="63"/>
      <c r="F61" s="64">
        <f>F62</f>
        <v>50</v>
      </c>
    </row>
    <row r="62" spans="1:6" ht="39" customHeight="1">
      <c r="A62" s="61" t="s">
        <v>445</v>
      </c>
      <c r="B62" s="52" t="s">
        <v>422</v>
      </c>
      <c r="C62" s="63" t="s">
        <v>556</v>
      </c>
      <c r="D62" s="60" t="s">
        <v>269</v>
      </c>
      <c r="E62" s="55">
        <v>200</v>
      </c>
      <c r="F62" s="107">
        <f>F63</f>
        <v>50</v>
      </c>
    </row>
    <row r="63" spans="1:6" ht="39" customHeight="1">
      <c r="A63" s="61" t="s">
        <v>445</v>
      </c>
      <c r="B63" s="52" t="s">
        <v>421</v>
      </c>
      <c r="C63" s="63" t="s">
        <v>556</v>
      </c>
      <c r="D63" s="60" t="s">
        <v>269</v>
      </c>
      <c r="E63" s="55">
        <v>240</v>
      </c>
      <c r="F63" s="107">
        <v>50</v>
      </c>
    </row>
    <row r="64" spans="1:6" ht="84" customHeight="1">
      <c r="A64" s="61" t="s">
        <v>361</v>
      </c>
      <c r="B64" s="17" t="s">
        <v>585</v>
      </c>
      <c r="C64" s="63" t="s">
        <v>556</v>
      </c>
      <c r="D64" s="60" t="s">
        <v>270</v>
      </c>
      <c r="E64" s="63"/>
      <c r="F64" s="107">
        <f>F65</f>
        <v>72</v>
      </c>
    </row>
    <row r="65" spans="1:6" ht="12.75">
      <c r="A65" s="61" t="s">
        <v>446</v>
      </c>
      <c r="B65" s="52" t="s">
        <v>423</v>
      </c>
      <c r="C65" s="63" t="s">
        <v>556</v>
      </c>
      <c r="D65" s="60" t="s">
        <v>270</v>
      </c>
      <c r="E65" s="55">
        <v>800</v>
      </c>
      <c r="F65" s="108">
        <f>F66</f>
        <v>72</v>
      </c>
    </row>
    <row r="66" spans="1:6" ht="25.5">
      <c r="A66" s="61" t="s">
        <v>447</v>
      </c>
      <c r="B66" s="52" t="s">
        <v>424</v>
      </c>
      <c r="C66" s="63" t="s">
        <v>556</v>
      </c>
      <c r="D66" s="60" t="s">
        <v>270</v>
      </c>
      <c r="E66" s="55">
        <v>850</v>
      </c>
      <c r="F66" s="108">
        <v>72</v>
      </c>
    </row>
    <row r="67" spans="1:6" ht="26.25" customHeight="1">
      <c r="A67" s="109" t="s">
        <v>362</v>
      </c>
      <c r="B67" s="110" t="s">
        <v>363</v>
      </c>
      <c r="C67" s="112" t="s">
        <v>556</v>
      </c>
      <c r="D67" s="113" t="s">
        <v>345</v>
      </c>
      <c r="E67" s="112"/>
      <c r="F67" s="108">
        <f>F68</f>
        <v>135</v>
      </c>
    </row>
    <row r="68" spans="1:6" ht="38.25" customHeight="1">
      <c r="A68" s="109" t="s">
        <v>448</v>
      </c>
      <c r="B68" s="52" t="s">
        <v>422</v>
      </c>
      <c r="C68" s="112" t="s">
        <v>556</v>
      </c>
      <c r="D68" s="113" t="s">
        <v>345</v>
      </c>
      <c r="E68" s="55">
        <v>200</v>
      </c>
      <c r="F68" s="108">
        <f>F69</f>
        <v>135</v>
      </c>
    </row>
    <row r="69" spans="1:6" ht="38.25" customHeight="1">
      <c r="A69" s="109" t="s">
        <v>449</v>
      </c>
      <c r="B69" s="52" t="s">
        <v>421</v>
      </c>
      <c r="C69" s="112" t="s">
        <v>556</v>
      </c>
      <c r="D69" s="113" t="s">
        <v>345</v>
      </c>
      <c r="E69" s="55">
        <v>240</v>
      </c>
      <c r="F69" s="108">
        <v>135</v>
      </c>
    </row>
    <row r="70" spans="1:6" ht="44.25" customHeight="1">
      <c r="A70" s="41" t="s">
        <v>31</v>
      </c>
      <c r="B70" s="42" t="s">
        <v>169</v>
      </c>
      <c r="C70" s="129" t="s">
        <v>530</v>
      </c>
      <c r="D70" s="45"/>
      <c r="E70" s="45"/>
      <c r="F70" s="46">
        <f>F71</f>
        <v>174</v>
      </c>
    </row>
    <row r="71" spans="1:6" ht="56.25" customHeight="1">
      <c r="A71" s="51" t="s">
        <v>33</v>
      </c>
      <c r="B71" s="32" t="s">
        <v>170</v>
      </c>
      <c r="C71" s="130" t="s">
        <v>546</v>
      </c>
      <c r="D71" s="49"/>
      <c r="E71" s="49"/>
      <c r="F71" s="114">
        <f>F72+F75</f>
        <v>174</v>
      </c>
    </row>
    <row r="72" spans="1:6" ht="165" customHeight="1">
      <c r="A72" s="51" t="s">
        <v>35</v>
      </c>
      <c r="B72" s="52" t="s">
        <v>366</v>
      </c>
      <c r="C72" s="54" t="s">
        <v>557</v>
      </c>
      <c r="D72" s="55" t="s">
        <v>171</v>
      </c>
      <c r="E72" s="55"/>
      <c r="F72" s="114">
        <f>F73</f>
        <v>47</v>
      </c>
    </row>
    <row r="73" spans="1:6" ht="40.5" customHeight="1">
      <c r="A73" s="51" t="s">
        <v>450</v>
      </c>
      <c r="B73" s="52" t="s">
        <v>422</v>
      </c>
      <c r="C73" s="54" t="s">
        <v>557</v>
      </c>
      <c r="D73" s="55" t="s">
        <v>171</v>
      </c>
      <c r="E73" s="55">
        <v>200</v>
      </c>
      <c r="F73" s="107">
        <f>F74</f>
        <v>47</v>
      </c>
    </row>
    <row r="74" spans="1:6" ht="40.5" customHeight="1">
      <c r="A74" s="51" t="s">
        <v>451</v>
      </c>
      <c r="B74" s="52" t="s">
        <v>421</v>
      </c>
      <c r="C74" s="54" t="s">
        <v>557</v>
      </c>
      <c r="D74" s="55" t="s">
        <v>171</v>
      </c>
      <c r="E74" s="55">
        <v>240</v>
      </c>
      <c r="F74" s="107">
        <v>47</v>
      </c>
    </row>
    <row r="75" spans="1:6" ht="55.5" customHeight="1">
      <c r="A75" s="51" t="s">
        <v>172</v>
      </c>
      <c r="B75" s="52" t="s">
        <v>173</v>
      </c>
      <c r="C75" s="54" t="s">
        <v>557</v>
      </c>
      <c r="D75" s="55" t="s">
        <v>174</v>
      </c>
      <c r="E75" s="55"/>
      <c r="F75" s="107">
        <f>F76</f>
        <v>127</v>
      </c>
    </row>
    <row r="76" spans="1:6" ht="42.75" customHeight="1">
      <c r="A76" s="51" t="s">
        <v>452</v>
      </c>
      <c r="B76" s="52" t="s">
        <v>422</v>
      </c>
      <c r="C76" s="54" t="s">
        <v>557</v>
      </c>
      <c r="D76" s="55" t="s">
        <v>174</v>
      </c>
      <c r="E76" s="55">
        <v>200</v>
      </c>
      <c r="F76" s="107">
        <f>F77</f>
        <v>127</v>
      </c>
    </row>
    <row r="77" spans="1:6" ht="42.75" customHeight="1">
      <c r="A77" s="51" t="s">
        <v>453</v>
      </c>
      <c r="B77" s="52" t="s">
        <v>421</v>
      </c>
      <c r="C77" s="54" t="s">
        <v>557</v>
      </c>
      <c r="D77" s="55" t="s">
        <v>174</v>
      </c>
      <c r="E77" s="55">
        <v>240</v>
      </c>
      <c r="F77" s="107">
        <v>127</v>
      </c>
    </row>
    <row r="78" spans="1:6" ht="20.25" customHeight="1">
      <c r="A78" s="41" t="s">
        <v>38</v>
      </c>
      <c r="B78" s="42" t="s">
        <v>175</v>
      </c>
      <c r="C78" s="129" t="s">
        <v>531</v>
      </c>
      <c r="D78" s="45"/>
      <c r="E78" s="45"/>
      <c r="F78" s="46">
        <f>F87+F83+F79</f>
        <v>6076.7</v>
      </c>
    </row>
    <row r="79" spans="1:6" ht="20.25" customHeight="1">
      <c r="A79" s="51" t="s">
        <v>41</v>
      </c>
      <c r="B79" s="94" t="s">
        <v>335</v>
      </c>
      <c r="C79" s="131" t="s">
        <v>528</v>
      </c>
      <c r="D79" s="97"/>
      <c r="E79" s="97"/>
      <c r="F79" s="50">
        <f>F80</f>
        <v>1480</v>
      </c>
    </row>
    <row r="80" spans="1:6" ht="234.75" customHeight="1">
      <c r="A80" s="51" t="s">
        <v>43</v>
      </c>
      <c r="B80" s="52" t="s">
        <v>367</v>
      </c>
      <c r="C80" s="54" t="s">
        <v>558</v>
      </c>
      <c r="D80" s="55" t="s">
        <v>322</v>
      </c>
      <c r="E80" s="97"/>
      <c r="F80" s="50">
        <f>F82</f>
        <v>1480</v>
      </c>
    </row>
    <row r="81" spans="1:6" ht="39" customHeight="1">
      <c r="A81" s="51" t="s">
        <v>454</v>
      </c>
      <c r="B81" s="52" t="s">
        <v>422</v>
      </c>
      <c r="C81" s="54" t="s">
        <v>558</v>
      </c>
      <c r="D81" s="55" t="s">
        <v>322</v>
      </c>
      <c r="E81" s="55">
        <v>200</v>
      </c>
      <c r="F81" s="50">
        <f>F82</f>
        <v>1480</v>
      </c>
    </row>
    <row r="82" spans="1:6" ht="53.25" customHeight="1">
      <c r="A82" s="51" t="s">
        <v>455</v>
      </c>
      <c r="B82" s="52" t="s">
        <v>421</v>
      </c>
      <c r="C82" s="54" t="s">
        <v>558</v>
      </c>
      <c r="D82" s="55" t="s">
        <v>322</v>
      </c>
      <c r="E82" s="55">
        <v>240</v>
      </c>
      <c r="F82" s="107">
        <v>1480</v>
      </c>
    </row>
    <row r="83" spans="1:6" ht="29.25" customHeight="1">
      <c r="A83" s="51" t="s">
        <v>287</v>
      </c>
      <c r="B83" s="94" t="s">
        <v>289</v>
      </c>
      <c r="C83" s="131" t="s">
        <v>546</v>
      </c>
      <c r="D83" s="97"/>
      <c r="E83" s="97"/>
      <c r="F83" s="107">
        <f>F84</f>
        <v>4282</v>
      </c>
    </row>
    <row r="84" spans="1:6" ht="91.5" customHeight="1">
      <c r="A84" s="51" t="s">
        <v>288</v>
      </c>
      <c r="B84" s="52" t="s">
        <v>196</v>
      </c>
      <c r="C84" s="54" t="s">
        <v>559</v>
      </c>
      <c r="D84" s="55" t="s">
        <v>318</v>
      </c>
      <c r="E84" s="55"/>
      <c r="F84" s="107">
        <f>F85</f>
        <v>4282</v>
      </c>
    </row>
    <row r="85" spans="1:6" ht="39.75" customHeight="1">
      <c r="A85" s="51" t="s">
        <v>456</v>
      </c>
      <c r="B85" s="52" t="s">
        <v>422</v>
      </c>
      <c r="C85" s="54" t="s">
        <v>559</v>
      </c>
      <c r="D85" s="55" t="s">
        <v>318</v>
      </c>
      <c r="E85" s="55">
        <v>200</v>
      </c>
      <c r="F85" s="107">
        <f>F86</f>
        <v>4282</v>
      </c>
    </row>
    <row r="86" spans="1:6" ht="39.75" customHeight="1">
      <c r="A86" s="51" t="s">
        <v>457</v>
      </c>
      <c r="B86" s="52" t="s">
        <v>421</v>
      </c>
      <c r="C86" s="54" t="s">
        <v>559</v>
      </c>
      <c r="D86" s="55" t="s">
        <v>318</v>
      </c>
      <c r="E86" s="55">
        <v>240</v>
      </c>
      <c r="F86" s="107">
        <v>4282</v>
      </c>
    </row>
    <row r="87" spans="1:6" ht="29.25" customHeight="1">
      <c r="A87" s="51" t="s">
        <v>336</v>
      </c>
      <c r="B87" s="32" t="s">
        <v>176</v>
      </c>
      <c r="C87" s="130" t="s">
        <v>547</v>
      </c>
      <c r="D87" s="49"/>
      <c r="E87" s="49"/>
      <c r="F87" s="107">
        <f>F88</f>
        <v>314.7</v>
      </c>
    </row>
    <row r="88" spans="1:6" ht="44.25" customHeight="1">
      <c r="A88" s="51" t="s">
        <v>337</v>
      </c>
      <c r="B88" s="52" t="s">
        <v>368</v>
      </c>
      <c r="C88" s="54" t="s">
        <v>560</v>
      </c>
      <c r="D88" s="55" t="s">
        <v>177</v>
      </c>
      <c r="E88" s="55"/>
      <c r="F88" s="107">
        <f>F90</f>
        <v>314.7</v>
      </c>
    </row>
    <row r="89" spans="1:6" ht="44.25" customHeight="1">
      <c r="A89" s="51" t="s">
        <v>458</v>
      </c>
      <c r="B89" s="52" t="s">
        <v>422</v>
      </c>
      <c r="C89" s="54" t="s">
        <v>560</v>
      </c>
      <c r="D89" s="55" t="s">
        <v>177</v>
      </c>
      <c r="E89" s="55">
        <v>200</v>
      </c>
      <c r="F89" s="107">
        <f>F90</f>
        <v>314.7</v>
      </c>
    </row>
    <row r="90" spans="1:6" ht="41.25" customHeight="1">
      <c r="A90" s="51" t="s">
        <v>459</v>
      </c>
      <c r="B90" s="52" t="s">
        <v>421</v>
      </c>
      <c r="C90" s="54" t="s">
        <v>560</v>
      </c>
      <c r="D90" s="55" t="s">
        <v>177</v>
      </c>
      <c r="E90" s="55">
        <v>240</v>
      </c>
      <c r="F90" s="107">
        <v>314.7</v>
      </c>
    </row>
    <row r="91" spans="1:6" ht="30" customHeight="1">
      <c r="A91" s="41" t="s">
        <v>45</v>
      </c>
      <c r="B91" s="42" t="s">
        <v>178</v>
      </c>
      <c r="C91" s="129" t="s">
        <v>548</v>
      </c>
      <c r="D91" s="45"/>
      <c r="E91" s="45"/>
      <c r="F91" s="46">
        <f>F92</f>
        <v>107860.90000000001</v>
      </c>
    </row>
    <row r="92" spans="1:6" ht="18.75" customHeight="1">
      <c r="A92" s="51" t="s">
        <v>48</v>
      </c>
      <c r="B92" s="32" t="s">
        <v>179</v>
      </c>
      <c r="C92" s="130" t="s">
        <v>530</v>
      </c>
      <c r="D92" s="49"/>
      <c r="E92" s="49"/>
      <c r="F92" s="50">
        <f>F93+F96+F99+F102+F105+F111+F108+F114+F117</f>
        <v>107860.90000000001</v>
      </c>
    </row>
    <row r="93" spans="1:6" ht="58.5" customHeight="1">
      <c r="A93" s="51" t="s">
        <v>51</v>
      </c>
      <c r="B93" s="52" t="s">
        <v>400</v>
      </c>
      <c r="C93" s="54" t="s">
        <v>561</v>
      </c>
      <c r="D93" s="55" t="s">
        <v>401</v>
      </c>
      <c r="E93" s="55"/>
      <c r="F93" s="107">
        <f>F95</f>
        <v>56183.5</v>
      </c>
    </row>
    <row r="94" spans="1:6" ht="39" customHeight="1">
      <c r="A94" s="51" t="s">
        <v>54</v>
      </c>
      <c r="B94" s="52" t="s">
        <v>422</v>
      </c>
      <c r="C94" s="54" t="s">
        <v>561</v>
      </c>
      <c r="D94" s="55" t="s">
        <v>401</v>
      </c>
      <c r="E94" s="55">
        <v>200</v>
      </c>
      <c r="F94" s="107">
        <f>F95</f>
        <v>56183.5</v>
      </c>
    </row>
    <row r="95" spans="1:6" ht="40.5" customHeight="1">
      <c r="A95" s="51" t="s">
        <v>460</v>
      </c>
      <c r="B95" s="52" t="s">
        <v>421</v>
      </c>
      <c r="C95" s="54" t="s">
        <v>561</v>
      </c>
      <c r="D95" s="55" t="s">
        <v>401</v>
      </c>
      <c r="E95" s="55">
        <v>240</v>
      </c>
      <c r="F95" s="107">
        <v>56183.5</v>
      </c>
    </row>
    <row r="96" spans="1:6" ht="78" customHeight="1">
      <c r="A96" s="51" t="s">
        <v>180</v>
      </c>
      <c r="B96" s="52" t="s">
        <v>181</v>
      </c>
      <c r="C96" s="54" t="s">
        <v>561</v>
      </c>
      <c r="D96" s="55" t="s">
        <v>369</v>
      </c>
      <c r="E96" s="55"/>
      <c r="F96" s="107">
        <f>F98</f>
        <v>44738.6</v>
      </c>
    </row>
    <row r="97" spans="1:6" ht="39.75" customHeight="1">
      <c r="A97" s="51" t="s">
        <v>461</v>
      </c>
      <c r="B97" s="52" t="s">
        <v>422</v>
      </c>
      <c r="C97" s="54" t="s">
        <v>561</v>
      </c>
      <c r="D97" s="55" t="s">
        <v>369</v>
      </c>
      <c r="E97" s="55">
        <v>200</v>
      </c>
      <c r="F97" s="107">
        <f>F98</f>
        <v>44738.6</v>
      </c>
    </row>
    <row r="98" spans="1:6" ht="39.75" customHeight="1">
      <c r="A98" s="51" t="s">
        <v>462</v>
      </c>
      <c r="B98" s="52" t="s">
        <v>421</v>
      </c>
      <c r="C98" s="54" t="s">
        <v>561</v>
      </c>
      <c r="D98" s="55" t="s">
        <v>369</v>
      </c>
      <c r="E98" s="55">
        <v>240</v>
      </c>
      <c r="F98" s="107">
        <v>44738.6</v>
      </c>
    </row>
    <row r="99" spans="1:6" ht="135" customHeight="1">
      <c r="A99" s="51" t="s">
        <v>182</v>
      </c>
      <c r="B99" s="52" t="s">
        <v>293</v>
      </c>
      <c r="C99" s="54" t="s">
        <v>561</v>
      </c>
      <c r="D99" s="55" t="s">
        <v>183</v>
      </c>
      <c r="E99" s="55"/>
      <c r="F99" s="107">
        <f>F101</f>
        <v>400</v>
      </c>
    </row>
    <row r="100" spans="1:6" ht="38.25" customHeight="1">
      <c r="A100" s="51" t="s">
        <v>463</v>
      </c>
      <c r="B100" s="52" t="s">
        <v>422</v>
      </c>
      <c r="C100" s="54" t="s">
        <v>561</v>
      </c>
      <c r="D100" s="55" t="s">
        <v>183</v>
      </c>
      <c r="E100" s="55">
        <v>200</v>
      </c>
      <c r="F100" s="107">
        <f>F101</f>
        <v>400</v>
      </c>
    </row>
    <row r="101" spans="1:6" ht="42" customHeight="1">
      <c r="A101" s="51" t="s">
        <v>464</v>
      </c>
      <c r="B101" s="52" t="s">
        <v>421</v>
      </c>
      <c r="C101" s="54" t="s">
        <v>561</v>
      </c>
      <c r="D101" s="55" t="s">
        <v>183</v>
      </c>
      <c r="E101" s="55">
        <v>240</v>
      </c>
      <c r="F101" s="107">
        <v>400</v>
      </c>
    </row>
    <row r="102" spans="1:6" ht="84" customHeight="1">
      <c r="A102" s="51" t="s">
        <v>184</v>
      </c>
      <c r="B102" s="52" t="s">
        <v>594</v>
      </c>
      <c r="C102" s="54" t="s">
        <v>561</v>
      </c>
      <c r="D102" s="55" t="s">
        <v>185</v>
      </c>
      <c r="E102" s="55"/>
      <c r="F102" s="107">
        <f>F104</f>
        <v>438.8</v>
      </c>
    </row>
    <row r="103" spans="1:6" ht="37.5" customHeight="1">
      <c r="A103" s="51" t="s">
        <v>465</v>
      </c>
      <c r="B103" s="52" t="s">
        <v>422</v>
      </c>
      <c r="C103" s="54" t="s">
        <v>561</v>
      </c>
      <c r="D103" s="55" t="s">
        <v>185</v>
      </c>
      <c r="E103" s="55">
        <v>200</v>
      </c>
      <c r="F103" s="107">
        <f>F104</f>
        <v>438.8</v>
      </c>
    </row>
    <row r="104" spans="1:6" ht="42.75" customHeight="1">
      <c r="A104" s="51" t="s">
        <v>466</v>
      </c>
      <c r="B104" s="52" t="s">
        <v>421</v>
      </c>
      <c r="C104" s="54" t="s">
        <v>561</v>
      </c>
      <c r="D104" s="55" t="s">
        <v>185</v>
      </c>
      <c r="E104" s="55">
        <v>240</v>
      </c>
      <c r="F104" s="107">
        <v>438.8</v>
      </c>
    </row>
    <row r="105" spans="1:6" ht="178.5" customHeight="1">
      <c r="A105" s="51" t="s">
        <v>186</v>
      </c>
      <c r="B105" s="52" t="s">
        <v>272</v>
      </c>
      <c r="C105" s="54" t="s">
        <v>561</v>
      </c>
      <c r="D105" s="55" t="s">
        <v>188</v>
      </c>
      <c r="E105" s="55"/>
      <c r="F105" s="107">
        <f>F107</f>
        <v>600</v>
      </c>
    </row>
    <row r="106" spans="1:6" ht="37.5" customHeight="1">
      <c r="A106" s="51" t="s">
        <v>467</v>
      </c>
      <c r="B106" s="52" t="s">
        <v>422</v>
      </c>
      <c r="C106" s="54" t="s">
        <v>561</v>
      </c>
      <c r="D106" s="55" t="s">
        <v>188</v>
      </c>
      <c r="E106" s="55">
        <v>200</v>
      </c>
      <c r="F106" s="107">
        <f>F107</f>
        <v>600</v>
      </c>
    </row>
    <row r="107" spans="1:6" ht="40.5" customHeight="1">
      <c r="A107" s="51" t="s">
        <v>468</v>
      </c>
      <c r="B107" s="52" t="s">
        <v>421</v>
      </c>
      <c r="C107" s="54" t="s">
        <v>561</v>
      </c>
      <c r="D107" s="55" t="s">
        <v>188</v>
      </c>
      <c r="E107" s="55">
        <v>240</v>
      </c>
      <c r="F107" s="107">
        <v>600</v>
      </c>
    </row>
    <row r="108" spans="1:6" ht="57.75" customHeight="1">
      <c r="A108" s="61" t="s">
        <v>187</v>
      </c>
      <c r="B108" s="52" t="s">
        <v>273</v>
      </c>
      <c r="C108" s="54" t="s">
        <v>561</v>
      </c>
      <c r="D108" s="55" t="s">
        <v>190</v>
      </c>
      <c r="E108" s="55"/>
      <c r="F108" s="107">
        <f>F110</f>
        <v>500</v>
      </c>
    </row>
    <row r="109" spans="1:6" ht="37.5" customHeight="1">
      <c r="A109" s="61" t="s">
        <v>469</v>
      </c>
      <c r="B109" s="52" t="s">
        <v>422</v>
      </c>
      <c r="C109" s="54" t="s">
        <v>561</v>
      </c>
      <c r="D109" s="55" t="s">
        <v>190</v>
      </c>
      <c r="E109" s="55">
        <v>200</v>
      </c>
      <c r="F109" s="107">
        <f>F110</f>
        <v>500</v>
      </c>
    </row>
    <row r="110" spans="1:6" ht="41.25" customHeight="1">
      <c r="A110" s="51" t="s">
        <v>470</v>
      </c>
      <c r="B110" s="52" t="s">
        <v>421</v>
      </c>
      <c r="C110" s="54" t="s">
        <v>561</v>
      </c>
      <c r="D110" s="55" t="s">
        <v>190</v>
      </c>
      <c r="E110" s="55">
        <v>240</v>
      </c>
      <c r="F110" s="107">
        <v>500</v>
      </c>
    </row>
    <row r="111" spans="1:6" ht="84.75" customHeight="1">
      <c r="A111" s="51" t="s">
        <v>189</v>
      </c>
      <c r="B111" s="52" t="s">
        <v>274</v>
      </c>
      <c r="C111" s="63" t="s">
        <v>561</v>
      </c>
      <c r="D111" s="60" t="s">
        <v>275</v>
      </c>
      <c r="E111" s="60"/>
      <c r="F111" s="107">
        <f>F113</f>
        <v>1000</v>
      </c>
    </row>
    <row r="112" spans="1:6" ht="39" customHeight="1">
      <c r="A112" s="51" t="s">
        <v>471</v>
      </c>
      <c r="B112" s="52" t="s">
        <v>422</v>
      </c>
      <c r="C112" s="63" t="s">
        <v>561</v>
      </c>
      <c r="D112" s="60" t="s">
        <v>275</v>
      </c>
      <c r="E112" s="55">
        <v>200</v>
      </c>
      <c r="F112" s="107">
        <f>F113</f>
        <v>1000</v>
      </c>
    </row>
    <row r="113" spans="1:6" ht="40.5" customHeight="1">
      <c r="A113" s="51" t="s">
        <v>472</v>
      </c>
      <c r="B113" s="52" t="s">
        <v>421</v>
      </c>
      <c r="C113" s="63" t="s">
        <v>561</v>
      </c>
      <c r="D113" s="60" t="s">
        <v>275</v>
      </c>
      <c r="E113" s="55">
        <v>240</v>
      </c>
      <c r="F113" s="107">
        <v>1000</v>
      </c>
    </row>
    <row r="114" spans="1:6" ht="38.25" customHeight="1">
      <c r="A114" s="51" t="s">
        <v>191</v>
      </c>
      <c r="B114" s="52" t="s">
        <v>192</v>
      </c>
      <c r="C114" s="54" t="s">
        <v>561</v>
      </c>
      <c r="D114" s="55" t="s">
        <v>193</v>
      </c>
      <c r="E114" s="55"/>
      <c r="F114" s="107">
        <f>F116</f>
        <v>0</v>
      </c>
    </row>
    <row r="115" spans="1:6" ht="38.25" customHeight="1">
      <c r="A115" s="51" t="s">
        <v>473</v>
      </c>
      <c r="B115" s="52" t="s">
        <v>422</v>
      </c>
      <c r="C115" s="54" t="s">
        <v>561</v>
      </c>
      <c r="D115" s="55" t="s">
        <v>193</v>
      </c>
      <c r="E115" s="55">
        <v>200</v>
      </c>
      <c r="F115" s="107">
        <f>F116</f>
        <v>0</v>
      </c>
    </row>
    <row r="116" spans="1:6" ht="53.25" customHeight="1">
      <c r="A116" s="51" t="s">
        <v>474</v>
      </c>
      <c r="B116" s="52" t="s">
        <v>421</v>
      </c>
      <c r="C116" s="54" t="s">
        <v>561</v>
      </c>
      <c r="D116" s="55" t="s">
        <v>193</v>
      </c>
      <c r="E116" s="55">
        <v>240</v>
      </c>
      <c r="F116" s="107">
        <v>0</v>
      </c>
    </row>
    <row r="117" spans="1:6" ht="108.75" customHeight="1">
      <c r="A117" s="51" t="s">
        <v>194</v>
      </c>
      <c r="B117" s="52" t="s">
        <v>195</v>
      </c>
      <c r="C117" s="54" t="s">
        <v>561</v>
      </c>
      <c r="D117" s="55" t="s">
        <v>197</v>
      </c>
      <c r="E117" s="55"/>
      <c r="F117" s="107">
        <f>F119</f>
        <v>4000</v>
      </c>
    </row>
    <row r="118" spans="1:6" ht="43.5" customHeight="1">
      <c r="A118" s="51" t="s">
        <v>475</v>
      </c>
      <c r="B118" s="52" t="s">
        <v>422</v>
      </c>
      <c r="C118" s="54" t="s">
        <v>561</v>
      </c>
      <c r="D118" s="55" t="s">
        <v>197</v>
      </c>
      <c r="E118" s="55">
        <v>200</v>
      </c>
      <c r="F118" s="107">
        <f>F119</f>
        <v>4000</v>
      </c>
    </row>
    <row r="119" spans="1:6" ht="39" customHeight="1">
      <c r="A119" s="51" t="s">
        <v>476</v>
      </c>
      <c r="B119" s="52" t="s">
        <v>421</v>
      </c>
      <c r="C119" s="54" t="s">
        <v>561</v>
      </c>
      <c r="D119" s="55" t="s">
        <v>197</v>
      </c>
      <c r="E119" s="55">
        <v>240</v>
      </c>
      <c r="F119" s="107">
        <v>4000</v>
      </c>
    </row>
    <row r="120" spans="1:6" ht="20.25" customHeight="1">
      <c r="A120" s="41" t="s">
        <v>56</v>
      </c>
      <c r="B120" s="42" t="s">
        <v>199</v>
      </c>
      <c r="C120" s="129" t="s">
        <v>549</v>
      </c>
      <c r="D120" s="45"/>
      <c r="E120" s="45"/>
      <c r="F120" s="115">
        <f>F121</f>
        <v>232</v>
      </c>
    </row>
    <row r="121" spans="1:6" ht="30" customHeight="1">
      <c r="A121" s="66" t="s">
        <v>58</v>
      </c>
      <c r="B121" s="32" t="s">
        <v>200</v>
      </c>
      <c r="C121" s="132" t="s">
        <v>548</v>
      </c>
      <c r="D121" s="55"/>
      <c r="E121" s="55"/>
      <c r="F121" s="107">
        <f>F122</f>
        <v>232</v>
      </c>
    </row>
    <row r="122" spans="1:6" ht="44.25" customHeight="1">
      <c r="A122" s="65" t="s">
        <v>59</v>
      </c>
      <c r="B122" s="52" t="s">
        <v>201</v>
      </c>
      <c r="C122" s="54" t="s">
        <v>562</v>
      </c>
      <c r="D122" s="55" t="s">
        <v>202</v>
      </c>
      <c r="E122" s="55"/>
      <c r="F122" s="107">
        <f>F124</f>
        <v>232</v>
      </c>
    </row>
    <row r="123" spans="1:6" ht="44.25" customHeight="1">
      <c r="A123" s="65" t="s">
        <v>60</v>
      </c>
      <c r="B123" s="52" t="s">
        <v>422</v>
      </c>
      <c r="C123" s="54" t="s">
        <v>562</v>
      </c>
      <c r="D123" s="55" t="s">
        <v>202</v>
      </c>
      <c r="E123" s="55">
        <v>200</v>
      </c>
      <c r="F123" s="107">
        <f>F124</f>
        <v>232</v>
      </c>
    </row>
    <row r="124" spans="1:6" ht="41.25" customHeight="1">
      <c r="A124" s="51" t="s">
        <v>477</v>
      </c>
      <c r="B124" s="52" t="s">
        <v>421</v>
      </c>
      <c r="C124" s="54" t="s">
        <v>562</v>
      </c>
      <c r="D124" s="55" t="s">
        <v>202</v>
      </c>
      <c r="E124" s="55">
        <v>240</v>
      </c>
      <c r="F124" s="107">
        <v>232</v>
      </c>
    </row>
    <row r="125" spans="1:6" ht="22.5" customHeight="1">
      <c r="A125" s="41" t="s">
        <v>62</v>
      </c>
      <c r="B125" s="42" t="s">
        <v>203</v>
      </c>
      <c r="C125" s="129" t="s">
        <v>534</v>
      </c>
      <c r="D125" s="45"/>
      <c r="E125" s="45"/>
      <c r="F125" s="115">
        <f>F130+F126</f>
        <v>4985</v>
      </c>
    </row>
    <row r="126" spans="1:6" ht="40.5" customHeight="1">
      <c r="A126" s="51" t="s">
        <v>65</v>
      </c>
      <c r="B126" s="32" t="s">
        <v>377</v>
      </c>
      <c r="C126" s="130" t="s">
        <v>548</v>
      </c>
      <c r="D126" s="49"/>
      <c r="E126" s="49"/>
      <c r="F126" s="107">
        <f>F127</f>
        <v>90</v>
      </c>
    </row>
    <row r="127" spans="1:6" ht="144" customHeight="1">
      <c r="A127" s="51" t="s">
        <v>478</v>
      </c>
      <c r="B127" s="110" t="s">
        <v>364</v>
      </c>
      <c r="C127" s="54" t="s">
        <v>563</v>
      </c>
      <c r="D127" s="55" t="s">
        <v>378</v>
      </c>
      <c r="E127" s="55"/>
      <c r="F127" s="107">
        <f>F129</f>
        <v>90</v>
      </c>
    </row>
    <row r="128" spans="1:6" ht="39" customHeight="1">
      <c r="A128" s="51" t="s">
        <v>479</v>
      </c>
      <c r="B128" s="52" t="s">
        <v>422</v>
      </c>
      <c r="C128" s="54" t="s">
        <v>563</v>
      </c>
      <c r="D128" s="55" t="s">
        <v>378</v>
      </c>
      <c r="E128" s="55">
        <v>200</v>
      </c>
      <c r="F128" s="107">
        <f>F129</f>
        <v>90</v>
      </c>
    </row>
    <row r="129" spans="1:6" ht="41.25" customHeight="1">
      <c r="A129" s="51" t="s">
        <v>480</v>
      </c>
      <c r="B129" s="52" t="s">
        <v>421</v>
      </c>
      <c r="C129" s="54" t="s">
        <v>563</v>
      </c>
      <c r="D129" s="55" t="s">
        <v>378</v>
      </c>
      <c r="E129" s="55">
        <v>240</v>
      </c>
      <c r="F129" s="107">
        <f>90</f>
        <v>90</v>
      </c>
    </row>
    <row r="130" spans="1:6" ht="29.25" customHeight="1">
      <c r="A130" s="51" t="s">
        <v>68</v>
      </c>
      <c r="B130" s="32" t="s">
        <v>204</v>
      </c>
      <c r="C130" s="130" t="s">
        <v>534</v>
      </c>
      <c r="D130" s="49"/>
      <c r="E130" s="49"/>
      <c r="F130" s="107">
        <f>F131+F134+F137+F140+F143+F148+F151</f>
        <v>4895</v>
      </c>
    </row>
    <row r="131" spans="1:6" ht="65.25" customHeight="1">
      <c r="A131" s="51" t="s">
        <v>294</v>
      </c>
      <c r="B131" s="52" t="s">
        <v>370</v>
      </c>
      <c r="C131" s="54" t="s">
        <v>564</v>
      </c>
      <c r="D131" s="55" t="s">
        <v>206</v>
      </c>
      <c r="E131" s="55"/>
      <c r="F131" s="107">
        <f>F133</f>
        <v>1240</v>
      </c>
    </row>
    <row r="132" spans="1:6" ht="38.25" customHeight="1">
      <c r="A132" s="51" t="s">
        <v>481</v>
      </c>
      <c r="B132" s="52" t="s">
        <v>422</v>
      </c>
      <c r="C132" s="54" t="s">
        <v>564</v>
      </c>
      <c r="D132" s="55" t="s">
        <v>206</v>
      </c>
      <c r="E132" s="55">
        <v>200</v>
      </c>
      <c r="F132" s="107">
        <f>F133</f>
        <v>1240</v>
      </c>
    </row>
    <row r="133" spans="1:6" ht="41.25" customHeight="1">
      <c r="A133" s="51" t="s">
        <v>482</v>
      </c>
      <c r="B133" s="52" t="s">
        <v>421</v>
      </c>
      <c r="C133" s="54" t="s">
        <v>564</v>
      </c>
      <c r="D133" s="55" t="s">
        <v>206</v>
      </c>
      <c r="E133" s="55">
        <v>240</v>
      </c>
      <c r="F133" s="107">
        <v>1240</v>
      </c>
    </row>
    <row r="134" spans="1:6" ht="60" customHeight="1">
      <c r="A134" s="51" t="s">
        <v>383</v>
      </c>
      <c r="B134" s="52" t="s">
        <v>327</v>
      </c>
      <c r="C134" s="54" t="s">
        <v>564</v>
      </c>
      <c r="D134" s="55" t="s">
        <v>207</v>
      </c>
      <c r="E134" s="55"/>
      <c r="F134" s="107">
        <f>F136</f>
        <v>2505</v>
      </c>
    </row>
    <row r="135" spans="1:6" ht="39" customHeight="1">
      <c r="A135" s="51" t="s">
        <v>483</v>
      </c>
      <c r="B135" s="52" t="s">
        <v>422</v>
      </c>
      <c r="C135" s="54" t="s">
        <v>564</v>
      </c>
      <c r="D135" s="55" t="s">
        <v>207</v>
      </c>
      <c r="E135" s="55">
        <v>200</v>
      </c>
      <c r="F135" s="107">
        <f>F136</f>
        <v>2505</v>
      </c>
    </row>
    <row r="136" spans="1:6" ht="43.5" customHeight="1">
      <c r="A136" s="51" t="s">
        <v>484</v>
      </c>
      <c r="B136" s="52" t="s">
        <v>421</v>
      </c>
      <c r="C136" s="54" t="s">
        <v>564</v>
      </c>
      <c r="D136" s="55" t="s">
        <v>207</v>
      </c>
      <c r="E136" s="55">
        <v>240</v>
      </c>
      <c r="F136" s="107">
        <v>2505</v>
      </c>
    </row>
    <row r="137" spans="1:6" ht="72.75" customHeight="1">
      <c r="A137" s="51" t="s">
        <v>384</v>
      </c>
      <c r="B137" s="52" t="s">
        <v>300</v>
      </c>
      <c r="C137" s="54" t="s">
        <v>564</v>
      </c>
      <c r="D137" s="55" t="s">
        <v>209</v>
      </c>
      <c r="E137" s="55"/>
      <c r="F137" s="107">
        <f>F139</f>
        <v>572</v>
      </c>
    </row>
    <row r="138" spans="1:6" ht="43.5" customHeight="1">
      <c r="A138" s="51" t="s">
        <v>485</v>
      </c>
      <c r="B138" s="52" t="s">
        <v>422</v>
      </c>
      <c r="C138" s="54" t="s">
        <v>564</v>
      </c>
      <c r="D138" s="55" t="s">
        <v>209</v>
      </c>
      <c r="E138" s="55">
        <v>200</v>
      </c>
      <c r="F138" s="107">
        <f>F139</f>
        <v>572</v>
      </c>
    </row>
    <row r="139" spans="1:6" ht="40.5" customHeight="1">
      <c r="A139" s="51" t="s">
        <v>486</v>
      </c>
      <c r="B139" s="52" t="s">
        <v>421</v>
      </c>
      <c r="C139" s="54" t="s">
        <v>564</v>
      </c>
      <c r="D139" s="55" t="s">
        <v>209</v>
      </c>
      <c r="E139" s="55">
        <v>240</v>
      </c>
      <c r="F139" s="107">
        <v>572</v>
      </c>
    </row>
    <row r="140" spans="1:6" ht="85.5" customHeight="1">
      <c r="A140" s="51" t="s">
        <v>385</v>
      </c>
      <c r="B140" s="52" t="s">
        <v>208</v>
      </c>
      <c r="C140" s="54" t="s">
        <v>564</v>
      </c>
      <c r="D140" s="55" t="s">
        <v>211</v>
      </c>
      <c r="E140" s="55"/>
      <c r="F140" s="107">
        <f>F142</f>
        <v>228</v>
      </c>
    </row>
    <row r="141" spans="1:6" ht="41.25" customHeight="1">
      <c r="A141" s="51" t="s">
        <v>487</v>
      </c>
      <c r="B141" s="52" t="s">
        <v>422</v>
      </c>
      <c r="C141" s="54" t="s">
        <v>564</v>
      </c>
      <c r="D141" s="55" t="s">
        <v>211</v>
      </c>
      <c r="E141" s="55">
        <v>200</v>
      </c>
      <c r="F141" s="107">
        <f>F142</f>
        <v>228</v>
      </c>
    </row>
    <row r="142" spans="1:6" ht="41.25" customHeight="1">
      <c r="A142" s="51" t="s">
        <v>488</v>
      </c>
      <c r="B142" s="52" t="s">
        <v>421</v>
      </c>
      <c r="C142" s="54" t="s">
        <v>564</v>
      </c>
      <c r="D142" s="55" t="s">
        <v>211</v>
      </c>
      <c r="E142" s="55">
        <v>240</v>
      </c>
      <c r="F142" s="107">
        <v>228</v>
      </c>
    </row>
    <row r="143" spans="1:6" ht="111.75" customHeight="1">
      <c r="A143" s="51" t="s">
        <v>386</v>
      </c>
      <c r="B143" s="52" t="s">
        <v>210</v>
      </c>
      <c r="C143" s="54" t="s">
        <v>564</v>
      </c>
      <c r="D143" s="55" t="s">
        <v>198</v>
      </c>
      <c r="E143" s="55"/>
      <c r="F143" s="107">
        <f>F145</f>
        <v>150</v>
      </c>
    </row>
    <row r="144" spans="1:6" ht="45" customHeight="1">
      <c r="A144" s="51" t="s">
        <v>489</v>
      </c>
      <c r="B144" s="52" t="s">
        <v>422</v>
      </c>
      <c r="C144" s="54" t="s">
        <v>564</v>
      </c>
      <c r="D144" s="55" t="s">
        <v>198</v>
      </c>
      <c r="E144" s="55">
        <v>200</v>
      </c>
      <c r="F144" s="107">
        <f>F145</f>
        <v>150</v>
      </c>
    </row>
    <row r="145" spans="1:6" ht="52.5" customHeight="1">
      <c r="A145" s="51" t="s">
        <v>490</v>
      </c>
      <c r="B145" s="52" t="s">
        <v>421</v>
      </c>
      <c r="C145" s="54" t="s">
        <v>564</v>
      </c>
      <c r="D145" s="55" t="s">
        <v>198</v>
      </c>
      <c r="E145" s="55">
        <v>240</v>
      </c>
      <c r="F145" s="107">
        <v>150</v>
      </c>
    </row>
    <row r="146" spans="1:6" ht="67.5" customHeight="1">
      <c r="A146" s="51" t="s">
        <v>387</v>
      </c>
      <c r="B146" s="52" t="s">
        <v>291</v>
      </c>
      <c r="C146" s="54" t="s">
        <v>205</v>
      </c>
      <c r="D146" s="55" t="s">
        <v>316</v>
      </c>
      <c r="E146" s="55"/>
      <c r="F146" s="107">
        <f>F148</f>
        <v>150</v>
      </c>
    </row>
    <row r="147" spans="1:6" ht="38.25" customHeight="1">
      <c r="A147" s="51" t="s">
        <v>491</v>
      </c>
      <c r="B147" s="52" t="s">
        <v>422</v>
      </c>
      <c r="C147" s="54" t="s">
        <v>564</v>
      </c>
      <c r="D147" s="55" t="s">
        <v>316</v>
      </c>
      <c r="E147" s="55">
        <v>200</v>
      </c>
      <c r="F147" s="107">
        <f>F148</f>
        <v>150</v>
      </c>
    </row>
    <row r="148" spans="1:6" ht="39" customHeight="1">
      <c r="A148" s="51" t="s">
        <v>492</v>
      </c>
      <c r="B148" s="52" t="s">
        <v>421</v>
      </c>
      <c r="C148" s="54" t="s">
        <v>564</v>
      </c>
      <c r="D148" s="55" t="s">
        <v>316</v>
      </c>
      <c r="E148" s="55">
        <v>240</v>
      </c>
      <c r="F148" s="107">
        <v>150</v>
      </c>
    </row>
    <row r="149" spans="1:6" ht="106.5" customHeight="1">
      <c r="A149" s="51" t="s">
        <v>388</v>
      </c>
      <c r="B149" s="52" t="s">
        <v>371</v>
      </c>
      <c r="C149" s="54" t="s">
        <v>564</v>
      </c>
      <c r="D149" s="55" t="s">
        <v>317</v>
      </c>
      <c r="E149" s="55"/>
      <c r="F149" s="107">
        <f>F151</f>
        <v>50</v>
      </c>
    </row>
    <row r="150" spans="1:6" ht="44.25" customHeight="1">
      <c r="A150" s="51" t="s">
        <v>493</v>
      </c>
      <c r="B150" s="52" t="s">
        <v>422</v>
      </c>
      <c r="C150" s="54" t="s">
        <v>564</v>
      </c>
      <c r="D150" s="55" t="s">
        <v>317</v>
      </c>
      <c r="E150" s="55">
        <v>200</v>
      </c>
      <c r="F150" s="107">
        <f>F151</f>
        <v>50</v>
      </c>
    </row>
    <row r="151" spans="1:6" ht="42" customHeight="1">
      <c r="A151" s="51" t="s">
        <v>494</v>
      </c>
      <c r="B151" s="52" t="s">
        <v>421</v>
      </c>
      <c r="C151" s="54" t="s">
        <v>564</v>
      </c>
      <c r="D151" s="55" t="s">
        <v>317</v>
      </c>
      <c r="E151" s="55">
        <v>240</v>
      </c>
      <c r="F151" s="107">
        <v>50</v>
      </c>
    </row>
    <row r="152" spans="1:6" ht="29.25" customHeight="1">
      <c r="A152" s="41" t="s">
        <v>83</v>
      </c>
      <c r="B152" s="42" t="s">
        <v>341</v>
      </c>
      <c r="C152" s="129" t="s">
        <v>550</v>
      </c>
      <c r="D152" s="45"/>
      <c r="E152" s="45"/>
      <c r="F152" s="116">
        <f>F153</f>
        <v>28735.899999999998</v>
      </c>
    </row>
    <row r="153" spans="1:6" ht="12.75">
      <c r="A153" s="51" t="s">
        <v>86</v>
      </c>
      <c r="B153" s="32" t="s">
        <v>212</v>
      </c>
      <c r="C153" s="130" t="s">
        <v>528</v>
      </c>
      <c r="D153" s="49"/>
      <c r="E153" s="49"/>
      <c r="F153" s="107">
        <f>F154+F157+F160</f>
        <v>28735.899999999998</v>
      </c>
    </row>
    <row r="154" spans="1:6" ht="60" customHeight="1">
      <c r="A154" s="61" t="s">
        <v>213</v>
      </c>
      <c r="B154" s="52" t="s">
        <v>286</v>
      </c>
      <c r="C154" s="54" t="s">
        <v>565</v>
      </c>
      <c r="D154" s="55" t="s">
        <v>268</v>
      </c>
      <c r="E154" s="55"/>
      <c r="F154" s="107">
        <f>F156</f>
        <v>18788.1</v>
      </c>
    </row>
    <row r="155" spans="1:6" ht="70.5" customHeight="1">
      <c r="A155" s="61" t="s">
        <v>495</v>
      </c>
      <c r="B155" s="52" t="s">
        <v>434</v>
      </c>
      <c r="C155" s="54" t="s">
        <v>565</v>
      </c>
      <c r="D155" s="55" t="s">
        <v>268</v>
      </c>
      <c r="E155" s="55">
        <v>600</v>
      </c>
      <c r="F155" s="107">
        <f>F156</f>
        <v>18788.1</v>
      </c>
    </row>
    <row r="156" spans="1:6" ht="18" customHeight="1">
      <c r="A156" s="61" t="s">
        <v>496</v>
      </c>
      <c r="B156" s="52" t="s">
        <v>435</v>
      </c>
      <c r="C156" s="54" t="s">
        <v>565</v>
      </c>
      <c r="D156" s="55" t="s">
        <v>268</v>
      </c>
      <c r="E156" s="55">
        <v>610</v>
      </c>
      <c r="F156" s="107">
        <v>18788.1</v>
      </c>
    </row>
    <row r="157" spans="1:6" ht="108" customHeight="1">
      <c r="A157" s="51" t="s">
        <v>214</v>
      </c>
      <c r="B157" s="52" t="s">
        <v>376</v>
      </c>
      <c r="C157" s="54" t="s">
        <v>565</v>
      </c>
      <c r="D157" s="55" t="s">
        <v>372</v>
      </c>
      <c r="E157" s="55"/>
      <c r="F157" s="107">
        <f>F159</f>
        <v>8583.8</v>
      </c>
    </row>
    <row r="158" spans="1:6" ht="45" customHeight="1">
      <c r="A158" s="51" t="s">
        <v>497</v>
      </c>
      <c r="B158" s="52" t="s">
        <v>422</v>
      </c>
      <c r="C158" s="54" t="s">
        <v>565</v>
      </c>
      <c r="D158" s="55" t="s">
        <v>372</v>
      </c>
      <c r="E158" s="55">
        <v>200</v>
      </c>
      <c r="F158" s="107">
        <f>F159</f>
        <v>8583.8</v>
      </c>
    </row>
    <row r="159" spans="1:6" ht="40.5" customHeight="1">
      <c r="A159" s="51" t="s">
        <v>498</v>
      </c>
      <c r="B159" s="52" t="s">
        <v>421</v>
      </c>
      <c r="C159" s="54" t="s">
        <v>565</v>
      </c>
      <c r="D159" s="55" t="s">
        <v>372</v>
      </c>
      <c r="E159" s="55">
        <v>240</v>
      </c>
      <c r="F159" s="107">
        <v>8583.8</v>
      </c>
    </row>
    <row r="160" spans="1:6" ht="78" customHeight="1">
      <c r="A160" s="51" t="s">
        <v>267</v>
      </c>
      <c r="B160" s="52" t="s">
        <v>215</v>
      </c>
      <c r="C160" s="54" t="s">
        <v>565</v>
      </c>
      <c r="D160" s="55" t="s">
        <v>373</v>
      </c>
      <c r="E160" s="55"/>
      <c r="F160" s="107">
        <f>F162</f>
        <v>1364</v>
      </c>
    </row>
    <row r="161" spans="1:6" ht="42" customHeight="1">
      <c r="A161" s="51" t="s">
        <v>499</v>
      </c>
      <c r="B161" s="52" t="s">
        <v>422</v>
      </c>
      <c r="C161" s="54" t="s">
        <v>565</v>
      </c>
      <c r="D161" s="55" t="s">
        <v>373</v>
      </c>
      <c r="E161" s="55">
        <v>200</v>
      </c>
      <c r="F161" s="107">
        <f>F162</f>
        <v>1364</v>
      </c>
    </row>
    <row r="162" spans="1:6" ht="42" customHeight="1">
      <c r="A162" s="51" t="s">
        <v>500</v>
      </c>
      <c r="B162" s="52" t="s">
        <v>421</v>
      </c>
      <c r="C162" s="54" t="s">
        <v>565</v>
      </c>
      <c r="D162" s="55" t="s">
        <v>373</v>
      </c>
      <c r="E162" s="55">
        <v>240</v>
      </c>
      <c r="F162" s="107">
        <v>1364</v>
      </c>
    </row>
    <row r="163" spans="1:6" ht="25.5" customHeight="1">
      <c r="A163" s="67" t="s">
        <v>216</v>
      </c>
      <c r="B163" s="42" t="s">
        <v>217</v>
      </c>
      <c r="C163" s="117">
        <v>10</v>
      </c>
      <c r="D163" s="45"/>
      <c r="E163" s="45"/>
      <c r="F163" s="118">
        <f>F168+F164</f>
        <v>17215</v>
      </c>
    </row>
    <row r="164" spans="1:6" ht="17.25" customHeight="1">
      <c r="A164" s="68" t="s">
        <v>96</v>
      </c>
      <c r="B164" s="32" t="s">
        <v>379</v>
      </c>
      <c r="C164" s="130" t="s">
        <v>530</v>
      </c>
      <c r="D164" s="49"/>
      <c r="E164" s="49"/>
      <c r="F164" s="114">
        <f>F165</f>
        <v>154.4</v>
      </c>
    </row>
    <row r="165" spans="1:6" ht="171" customHeight="1">
      <c r="A165" s="69" t="s">
        <v>219</v>
      </c>
      <c r="B165" s="110" t="s">
        <v>365</v>
      </c>
      <c r="C165" s="70" t="s">
        <v>566</v>
      </c>
      <c r="D165" s="55"/>
      <c r="E165" s="55"/>
      <c r="F165" s="108">
        <f>F167</f>
        <v>154.4</v>
      </c>
    </row>
    <row r="166" spans="1:6" ht="25.5" customHeight="1">
      <c r="A166" s="69" t="s">
        <v>501</v>
      </c>
      <c r="B166" s="110" t="s">
        <v>437</v>
      </c>
      <c r="C166" s="71" t="s">
        <v>566</v>
      </c>
      <c r="D166" s="55" t="s">
        <v>380</v>
      </c>
      <c r="E166" s="55">
        <v>300</v>
      </c>
      <c r="F166" s="108">
        <f>F167</f>
        <v>154.4</v>
      </c>
    </row>
    <row r="167" spans="1:6" ht="28.5" customHeight="1">
      <c r="A167" s="69" t="s">
        <v>502</v>
      </c>
      <c r="B167" s="52" t="s">
        <v>436</v>
      </c>
      <c r="C167" s="71" t="s">
        <v>566</v>
      </c>
      <c r="D167" s="55" t="s">
        <v>380</v>
      </c>
      <c r="E167" s="55">
        <v>310</v>
      </c>
      <c r="F167" s="108">
        <v>154.4</v>
      </c>
    </row>
    <row r="168" spans="1:6" ht="21" customHeight="1">
      <c r="A168" s="68" t="s">
        <v>99</v>
      </c>
      <c r="B168" s="32" t="s">
        <v>218</v>
      </c>
      <c r="C168" s="130" t="s">
        <v>531</v>
      </c>
      <c r="D168" s="49"/>
      <c r="E168" s="49"/>
      <c r="F168" s="114">
        <f>F172+F169+F175</f>
        <v>17060.6</v>
      </c>
    </row>
    <row r="169" spans="1:6" ht="76.5" customHeight="1">
      <c r="A169" s="69" t="s">
        <v>101</v>
      </c>
      <c r="B169" s="52" t="s">
        <v>590</v>
      </c>
      <c r="C169" s="70" t="s">
        <v>567</v>
      </c>
      <c r="D169" s="55" t="s">
        <v>403</v>
      </c>
      <c r="E169" s="55"/>
      <c r="F169" s="108">
        <f>F170</f>
        <v>8826.6</v>
      </c>
    </row>
    <row r="170" spans="1:6" ht="31.5" customHeight="1">
      <c r="A170" s="69" t="s">
        <v>103</v>
      </c>
      <c r="B170" s="110" t="s">
        <v>437</v>
      </c>
      <c r="C170" s="71" t="s">
        <v>567</v>
      </c>
      <c r="D170" s="55" t="s">
        <v>403</v>
      </c>
      <c r="E170" s="55">
        <v>300</v>
      </c>
      <c r="F170" s="108">
        <f>F171</f>
        <v>8826.6</v>
      </c>
    </row>
    <row r="171" spans="1:6" ht="39" customHeight="1">
      <c r="A171" s="69" t="s">
        <v>503</v>
      </c>
      <c r="B171" s="52" t="s">
        <v>436</v>
      </c>
      <c r="C171" s="71" t="s">
        <v>567</v>
      </c>
      <c r="D171" s="55" t="s">
        <v>403</v>
      </c>
      <c r="E171" s="55">
        <v>310</v>
      </c>
      <c r="F171" s="108">
        <v>8826.6</v>
      </c>
    </row>
    <row r="172" spans="1:6" ht="63.75" customHeight="1">
      <c r="A172" s="72" t="s">
        <v>381</v>
      </c>
      <c r="B172" s="52" t="s">
        <v>404</v>
      </c>
      <c r="C172" s="70" t="s">
        <v>567</v>
      </c>
      <c r="D172" s="55" t="s">
        <v>405</v>
      </c>
      <c r="E172" s="55"/>
      <c r="F172" s="108">
        <f>F174</f>
        <v>3381.4</v>
      </c>
    </row>
    <row r="173" spans="1:6" ht="36" customHeight="1">
      <c r="A173" s="72" t="s">
        <v>504</v>
      </c>
      <c r="B173" s="110" t="s">
        <v>437</v>
      </c>
      <c r="C173" s="70" t="s">
        <v>567</v>
      </c>
      <c r="D173" s="55" t="s">
        <v>405</v>
      </c>
      <c r="E173" s="55">
        <v>300</v>
      </c>
      <c r="F173" s="108">
        <f>F174</f>
        <v>3381.4</v>
      </c>
    </row>
    <row r="174" spans="1:6" ht="17.25" customHeight="1">
      <c r="A174" s="72" t="s">
        <v>505</v>
      </c>
      <c r="B174" s="52" t="s">
        <v>589</v>
      </c>
      <c r="C174" s="70" t="s">
        <v>567</v>
      </c>
      <c r="D174" s="55" t="s">
        <v>405</v>
      </c>
      <c r="E174" s="55">
        <v>360</v>
      </c>
      <c r="F174" s="108">
        <v>3381.4</v>
      </c>
    </row>
    <row r="175" spans="1:6" ht="64.5" customHeight="1">
      <c r="A175" s="51" t="s">
        <v>382</v>
      </c>
      <c r="B175" s="52" t="s">
        <v>414</v>
      </c>
      <c r="C175" s="70" t="s">
        <v>567</v>
      </c>
      <c r="D175" s="55" t="s">
        <v>406</v>
      </c>
      <c r="E175" s="55"/>
      <c r="F175" s="108">
        <f>F177+F179</f>
        <v>4852.6</v>
      </c>
    </row>
    <row r="176" spans="1:6" ht="96.75" customHeight="1">
      <c r="A176" s="51" t="s">
        <v>506</v>
      </c>
      <c r="B176" s="52" t="s">
        <v>438</v>
      </c>
      <c r="C176" s="70" t="s">
        <v>567</v>
      </c>
      <c r="D176" s="55" t="s">
        <v>406</v>
      </c>
      <c r="E176" s="55">
        <v>100</v>
      </c>
      <c r="F176" s="108">
        <f>F177</f>
        <v>4516</v>
      </c>
    </row>
    <row r="177" spans="1:6" ht="36.75" customHeight="1">
      <c r="A177" s="51" t="s">
        <v>515</v>
      </c>
      <c r="B177" s="52" t="s">
        <v>417</v>
      </c>
      <c r="C177" s="70" t="s">
        <v>567</v>
      </c>
      <c r="D177" s="55" t="s">
        <v>406</v>
      </c>
      <c r="E177" s="55">
        <v>120</v>
      </c>
      <c r="F177" s="108">
        <v>4516</v>
      </c>
    </row>
    <row r="178" spans="1:6" ht="36.75" customHeight="1">
      <c r="A178" s="51" t="s">
        <v>513</v>
      </c>
      <c r="B178" s="52" t="s">
        <v>422</v>
      </c>
      <c r="C178" s="70" t="s">
        <v>567</v>
      </c>
      <c r="D178" s="55" t="s">
        <v>406</v>
      </c>
      <c r="E178" s="55">
        <v>200</v>
      </c>
      <c r="F178" s="108">
        <f>F179</f>
        <v>336.6</v>
      </c>
    </row>
    <row r="179" spans="1:6" ht="39" customHeight="1">
      <c r="A179" s="51" t="s">
        <v>514</v>
      </c>
      <c r="B179" s="52" t="s">
        <v>421</v>
      </c>
      <c r="C179" s="70" t="s">
        <v>567</v>
      </c>
      <c r="D179" s="55" t="s">
        <v>406</v>
      </c>
      <c r="E179" s="55">
        <v>240</v>
      </c>
      <c r="F179" s="108">
        <v>336.6</v>
      </c>
    </row>
    <row r="180" spans="1:6" ht="31.5" customHeight="1">
      <c r="A180" s="41">
        <v>9</v>
      </c>
      <c r="B180" s="42" t="s">
        <v>220</v>
      </c>
      <c r="C180" s="129" t="s">
        <v>532</v>
      </c>
      <c r="D180" s="45"/>
      <c r="E180" s="45"/>
      <c r="F180" s="117">
        <f>F181</f>
        <v>12690.1</v>
      </c>
    </row>
    <row r="181" spans="1:6" ht="21.75" customHeight="1">
      <c r="A181" s="51" t="s">
        <v>221</v>
      </c>
      <c r="B181" s="32" t="s">
        <v>222</v>
      </c>
      <c r="C181" s="130" t="s">
        <v>529</v>
      </c>
      <c r="D181" s="49"/>
      <c r="E181" s="49"/>
      <c r="F181" s="107">
        <f>F185+F182</f>
        <v>12690.1</v>
      </c>
    </row>
    <row r="182" spans="1:6" ht="59.25" customHeight="1">
      <c r="A182" s="51" t="s">
        <v>223</v>
      </c>
      <c r="B182" s="52" t="s">
        <v>290</v>
      </c>
      <c r="C182" s="54" t="s">
        <v>568</v>
      </c>
      <c r="D182" s="55" t="s">
        <v>224</v>
      </c>
      <c r="E182" s="55"/>
      <c r="F182" s="107">
        <f>F184</f>
        <v>11068.5</v>
      </c>
    </row>
    <row r="183" spans="1:6" ht="39.75" customHeight="1">
      <c r="A183" s="51" t="s">
        <v>516</v>
      </c>
      <c r="B183" s="52" t="s">
        <v>434</v>
      </c>
      <c r="C183" s="54" t="s">
        <v>568</v>
      </c>
      <c r="D183" s="55" t="s">
        <v>224</v>
      </c>
      <c r="E183" s="55">
        <v>600</v>
      </c>
      <c r="F183" s="107">
        <f>F184</f>
        <v>11068.5</v>
      </c>
    </row>
    <row r="184" spans="1:6" ht="16.5" customHeight="1">
      <c r="A184" s="51" t="s">
        <v>517</v>
      </c>
      <c r="B184" s="52" t="s">
        <v>435</v>
      </c>
      <c r="C184" s="54" t="s">
        <v>568</v>
      </c>
      <c r="D184" s="55" t="s">
        <v>224</v>
      </c>
      <c r="E184" s="55">
        <v>610</v>
      </c>
      <c r="F184" s="107">
        <v>11068.5</v>
      </c>
    </row>
    <row r="185" spans="1:6" ht="88.5" customHeight="1">
      <c r="A185" s="51" t="s">
        <v>225</v>
      </c>
      <c r="B185" s="52" t="s">
        <v>374</v>
      </c>
      <c r="C185" s="54" t="s">
        <v>568</v>
      </c>
      <c r="D185" s="55" t="s">
        <v>375</v>
      </c>
      <c r="E185" s="55"/>
      <c r="F185" s="107">
        <f>F187</f>
        <v>1621.6</v>
      </c>
    </row>
    <row r="186" spans="1:6" ht="43.5" customHeight="1">
      <c r="A186" s="51" t="s">
        <v>518</v>
      </c>
      <c r="B186" s="52" t="s">
        <v>422</v>
      </c>
      <c r="C186" s="54" t="s">
        <v>568</v>
      </c>
      <c r="D186" s="55" t="s">
        <v>375</v>
      </c>
      <c r="E186" s="55">
        <v>200</v>
      </c>
      <c r="F186" s="107">
        <f>F187</f>
        <v>1621.6</v>
      </c>
    </row>
    <row r="187" spans="1:6" ht="40.5" customHeight="1">
      <c r="A187" s="51" t="s">
        <v>519</v>
      </c>
      <c r="B187" s="52" t="s">
        <v>421</v>
      </c>
      <c r="C187" s="54" t="s">
        <v>568</v>
      </c>
      <c r="D187" s="55" t="s">
        <v>375</v>
      </c>
      <c r="E187" s="55">
        <v>240</v>
      </c>
      <c r="F187" s="107">
        <v>1621.6</v>
      </c>
    </row>
    <row r="188" spans="1:6" ht="27.75" customHeight="1">
      <c r="A188" s="41">
        <v>10</v>
      </c>
      <c r="B188" s="42" t="s">
        <v>226</v>
      </c>
      <c r="C188" s="117">
        <v>12</v>
      </c>
      <c r="D188" s="45"/>
      <c r="E188" s="45"/>
      <c r="F188" s="115">
        <f>F189</f>
        <v>2300</v>
      </c>
    </row>
    <row r="189" spans="1:6" ht="29.25" customHeight="1">
      <c r="A189" s="73" t="s">
        <v>227</v>
      </c>
      <c r="B189" s="32" t="s">
        <v>228</v>
      </c>
      <c r="C189" s="130" t="s">
        <v>529</v>
      </c>
      <c r="D189" s="49"/>
      <c r="E189" s="49"/>
      <c r="F189" s="114">
        <f>F190+F193</f>
        <v>2300</v>
      </c>
    </row>
    <row r="190" spans="1:6" ht="41.25" customHeight="1">
      <c r="A190" s="51" t="s">
        <v>229</v>
      </c>
      <c r="B190" s="52" t="s">
        <v>230</v>
      </c>
      <c r="C190" s="54" t="s">
        <v>569</v>
      </c>
      <c r="D190" s="55" t="s">
        <v>231</v>
      </c>
      <c r="E190" s="55"/>
      <c r="F190" s="107">
        <f>F192</f>
        <v>2200</v>
      </c>
    </row>
    <row r="191" spans="1:6" ht="41.25" customHeight="1">
      <c r="A191" s="51" t="s">
        <v>520</v>
      </c>
      <c r="B191" s="52" t="s">
        <v>422</v>
      </c>
      <c r="C191" s="54" t="s">
        <v>569</v>
      </c>
      <c r="D191" s="55" t="s">
        <v>231</v>
      </c>
      <c r="E191" s="55">
        <v>200</v>
      </c>
      <c r="F191" s="108">
        <f>F192</f>
        <v>2200</v>
      </c>
    </row>
    <row r="192" spans="1:6" ht="38.25" customHeight="1">
      <c r="A192" s="51" t="s">
        <v>521</v>
      </c>
      <c r="B192" s="52" t="s">
        <v>421</v>
      </c>
      <c r="C192" s="54" t="s">
        <v>569</v>
      </c>
      <c r="D192" s="55" t="s">
        <v>231</v>
      </c>
      <c r="E192" s="55">
        <v>240</v>
      </c>
      <c r="F192" s="108">
        <v>2200</v>
      </c>
    </row>
    <row r="193" spans="1:6" ht="32.25" customHeight="1">
      <c r="A193" s="51" t="s">
        <v>232</v>
      </c>
      <c r="B193" s="52" t="s">
        <v>292</v>
      </c>
      <c r="C193" s="54" t="s">
        <v>569</v>
      </c>
      <c r="D193" s="55" t="s">
        <v>233</v>
      </c>
      <c r="E193" s="55"/>
      <c r="F193" s="107">
        <f>F195</f>
        <v>100</v>
      </c>
    </row>
    <row r="194" spans="1:6" ht="32.25" customHeight="1">
      <c r="A194" s="51" t="s">
        <v>522</v>
      </c>
      <c r="B194" s="52" t="s">
        <v>422</v>
      </c>
      <c r="C194" s="54" t="s">
        <v>569</v>
      </c>
      <c r="D194" s="55" t="s">
        <v>233</v>
      </c>
      <c r="E194" s="55">
        <v>200</v>
      </c>
      <c r="F194" s="108">
        <f>F195</f>
        <v>100</v>
      </c>
    </row>
    <row r="195" spans="1:6" ht="39.75" customHeight="1">
      <c r="A195" s="51" t="s">
        <v>523</v>
      </c>
      <c r="B195" s="52" t="s">
        <v>421</v>
      </c>
      <c r="C195" s="54" t="s">
        <v>569</v>
      </c>
      <c r="D195" s="55" t="s">
        <v>233</v>
      </c>
      <c r="E195" s="55">
        <v>240</v>
      </c>
      <c r="F195" s="108">
        <v>100</v>
      </c>
    </row>
  </sheetData>
  <sheetProtection/>
  <mergeCells count="1">
    <mergeCell ref="A8:F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198"/>
  <sheetViews>
    <sheetView zoomScalePageLayoutView="0" workbookViewId="0" topLeftCell="A1">
      <selection activeCell="G3" sqref="G3"/>
    </sheetView>
  </sheetViews>
  <sheetFormatPr defaultColWidth="9.00390625" defaultRowHeight="12.75"/>
  <cols>
    <col min="2" max="2" width="32.00390625" style="0" customWidth="1"/>
    <col min="3" max="3" width="9.00390625" style="0" customWidth="1"/>
    <col min="4" max="4" width="12.125" style="0" customWidth="1"/>
    <col min="7" max="7" width="12.75390625" style="0" customWidth="1"/>
    <col min="8" max="8" width="10.125" style="0" bestFit="1" customWidth="1"/>
  </cols>
  <sheetData>
    <row r="1" spans="1:7" ht="16.5" customHeight="1">
      <c r="A1" s="22"/>
      <c r="B1" s="100"/>
      <c r="C1" s="24"/>
      <c r="D1" s="25"/>
      <c r="E1" s="25"/>
      <c r="F1" s="26"/>
      <c r="G1" s="2" t="s">
        <v>244</v>
      </c>
    </row>
    <row r="2" spans="1:7" ht="12.75">
      <c r="A2" s="27"/>
      <c r="B2" s="23"/>
      <c r="C2" s="24"/>
      <c r="D2" s="25"/>
      <c r="E2" s="25"/>
      <c r="F2" s="26"/>
      <c r="G2" s="2" t="s">
        <v>1</v>
      </c>
    </row>
    <row r="3" spans="1:7" ht="12.75">
      <c r="A3" s="27"/>
      <c r="B3" s="23"/>
      <c r="C3" s="24"/>
      <c r="D3" s="25"/>
      <c r="E3" s="25"/>
      <c r="F3" s="26"/>
      <c r="G3" s="2" t="s">
        <v>593</v>
      </c>
    </row>
    <row r="4" spans="1:7" ht="12.75">
      <c r="A4" s="28"/>
      <c r="B4" s="29"/>
      <c r="C4" s="24"/>
      <c r="D4" s="25"/>
      <c r="E4" s="25"/>
      <c r="F4" s="26"/>
      <c r="G4" s="2"/>
    </row>
    <row r="5" spans="1:7" ht="23.25">
      <c r="A5" s="28"/>
      <c r="B5" s="29"/>
      <c r="C5" s="99"/>
      <c r="D5" s="25"/>
      <c r="E5" s="25"/>
      <c r="F5" s="26"/>
      <c r="G5" s="2"/>
    </row>
    <row r="6" spans="1:7" ht="26.25" customHeight="1">
      <c r="A6" s="137" t="s">
        <v>415</v>
      </c>
      <c r="B6" s="137"/>
      <c r="C6" s="137"/>
      <c r="D6" s="137"/>
      <c r="E6" s="137"/>
      <c r="F6" s="137"/>
      <c r="G6" s="137"/>
    </row>
    <row r="7" spans="1:7" ht="12.75">
      <c r="A7" s="27"/>
      <c r="B7" s="30"/>
      <c r="C7" s="27"/>
      <c r="D7" s="31"/>
      <c r="E7" s="31"/>
      <c r="F7" s="31"/>
      <c r="G7" s="2" t="s">
        <v>2</v>
      </c>
    </row>
    <row r="8" spans="1:7" ht="27" customHeight="1">
      <c r="A8" s="33" t="s">
        <v>3</v>
      </c>
      <c r="B8" s="32" t="s">
        <v>127</v>
      </c>
      <c r="C8" s="33" t="s">
        <v>128</v>
      </c>
      <c r="D8" s="33" t="s">
        <v>129</v>
      </c>
      <c r="E8" s="33" t="s">
        <v>130</v>
      </c>
      <c r="F8" s="33" t="s">
        <v>131</v>
      </c>
      <c r="G8" s="33" t="s">
        <v>132</v>
      </c>
    </row>
    <row r="9" spans="1:7" ht="28.5" customHeight="1">
      <c r="A9" s="34"/>
      <c r="B9" s="35" t="s">
        <v>133</v>
      </c>
      <c r="C9" s="36"/>
      <c r="D9" s="36"/>
      <c r="E9" s="36"/>
      <c r="F9" s="36"/>
      <c r="G9" s="37">
        <f>G10+G30+G36</f>
        <v>208961.69999999998</v>
      </c>
    </row>
    <row r="10" spans="1:7" ht="33" customHeight="1">
      <c r="A10" s="38" t="s">
        <v>134</v>
      </c>
      <c r="B10" s="39" t="s">
        <v>135</v>
      </c>
      <c r="C10" s="40">
        <v>894</v>
      </c>
      <c r="D10" s="40"/>
      <c r="E10" s="40"/>
      <c r="F10" s="40"/>
      <c r="G10" s="103">
        <f>G11</f>
        <v>6957.400000000001</v>
      </c>
    </row>
    <row r="11" spans="1:7" ht="27" customHeight="1">
      <c r="A11" s="41" t="s">
        <v>8</v>
      </c>
      <c r="B11" s="42" t="s">
        <v>136</v>
      </c>
      <c r="C11" s="43">
        <v>894</v>
      </c>
      <c r="D11" s="44" t="s">
        <v>571</v>
      </c>
      <c r="E11" s="45"/>
      <c r="F11" s="45"/>
      <c r="G11" s="104">
        <f>G12+G16</f>
        <v>6957.400000000001</v>
      </c>
    </row>
    <row r="12" spans="1:7" ht="51.75" customHeight="1">
      <c r="A12" s="47" t="s">
        <v>11</v>
      </c>
      <c r="B12" s="32" t="s">
        <v>137</v>
      </c>
      <c r="C12" s="33">
        <v>894</v>
      </c>
      <c r="D12" s="48" t="s">
        <v>551</v>
      </c>
      <c r="E12" s="49"/>
      <c r="F12" s="49"/>
      <c r="G12" s="50">
        <f>G13</f>
        <v>1081</v>
      </c>
    </row>
    <row r="13" spans="1:7" ht="19.5" customHeight="1">
      <c r="A13" s="51" t="s">
        <v>13</v>
      </c>
      <c r="B13" s="52" t="s">
        <v>138</v>
      </c>
      <c r="C13" s="53">
        <v>894</v>
      </c>
      <c r="D13" s="54" t="s">
        <v>551</v>
      </c>
      <c r="E13" s="55" t="s">
        <v>139</v>
      </c>
      <c r="F13" s="55"/>
      <c r="G13" s="56">
        <f>G14</f>
        <v>1081</v>
      </c>
    </row>
    <row r="14" spans="1:7" ht="51.75" customHeight="1">
      <c r="A14" s="51" t="s">
        <v>311</v>
      </c>
      <c r="B14" s="52" t="s">
        <v>416</v>
      </c>
      <c r="C14" s="53">
        <v>894</v>
      </c>
      <c r="D14" s="54" t="s">
        <v>551</v>
      </c>
      <c r="E14" s="55" t="s">
        <v>139</v>
      </c>
      <c r="F14" s="55">
        <v>100</v>
      </c>
      <c r="G14" s="56">
        <f>G15</f>
        <v>1081</v>
      </c>
    </row>
    <row r="15" spans="1:7" ht="37.5" customHeight="1">
      <c r="A15" s="51" t="s">
        <v>418</v>
      </c>
      <c r="B15" s="52" t="s">
        <v>417</v>
      </c>
      <c r="C15" s="53">
        <v>894</v>
      </c>
      <c r="D15" s="54" t="s">
        <v>551</v>
      </c>
      <c r="E15" s="55" t="s">
        <v>139</v>
      </c>
      <c r="F15" s="55">
        <v>120</v>
      </c>
      <c r="G15" s="56">
        <v>1081</v>
      </c>
    </row>
    <row r="16" spans="1:7" ht="81.75" customHeight="1">
      <c r="A16" s="47" t="s">
        <v>26</v>
      </c>
      <c r="B16" s="32" t="s">
        <v>140</v>
      </c>
      <c r="C16" s="33">
        <v>894</v>
      </c>
      <c r="D16" s="48" t="s">
        <v>552</v>
      </c>
      <c r="E16" s="49"/>
      <c r="F16" s="49"/>
      <c r="G16" s="50">
        <f>G17+G24+G27</f>
        <v>5876.400000000001</v>
      </c>
    </row>
    <row r="17" spans="1:7" ht="26.25" customHeight="1">
      <c r="A17" s="51" t="s">
        <v>141</v>
      </c>
      <c r="B17" s="52" t="s">
        <v>142</v>
      </c>
      <c r="C17" s="53">
        <v>894</v>
      </c>
      <c r="D17" s="54" t="s">
        <v>552</v>
      </c>
      <c r="E17" s="55" t="s">
        <v>143</v>
      </c>
      <c r="F17" s="55"/>
      <c r="G17" s="56">
        <f>G19+G21+G23</f>
        <v>4707.8</v>
      </c>
    </row>
    <row r="18" spans="1:7" ht="52.5" customHeight="1">
      <c r="A18" s="51" t="s">
        <v>312</v>
      </c>
      <c r="B18" s="52" t="s">
        <v>416</v>
      </c>
      <c r="C18" s="53">
        <v>894</v>
      </c>
      <c r="D18" s="54" t="s">
        <v>552</v>
      </c>
      <c r="E18" s="55" t="s">
        <v>143</v>
      </c>
      <c r="F18" s="55">
        <v>100</v>
      </c>
      <c r="G18" s="56">
        <f>G19</f>
        <v>2547.9</v>
      </c>
    </row>
    <row r="19" spans="1:7" ht="39" customHeight="1">
      <c r="A19" s="51" t="s">
        <v>419</v>
      </c>
      <c r="B19" s="52" t="s">
        <v>417</v>
      </c>
      <c r="C19" s="53">
        <v>894</v>
      </c>
      <c r="D19" s="54" t="s">
        <v>552</v>
      </c>
      <c r="E19" s="55" t="s">
        <v>143</v>
      </c>
      <c r="F19" s="55">
        <v>120</v>
      </c>
      <c r="G19" s="56">
        <v>2547.9</v>
      </c>
    </row>
    <row r="20" spans="1:7" ht="39" customHeight="1">
      <c r="A20" s="51" t="s">
        <v>313</v>
      </c>
      <c r="B20" s="52" t="s">
        <v>422</v>
      </c>
      <c r="C20" s="53">
        <v>894</v>
      </c>
      <c r="D20" s="54" t="s">
        <v>552</v>
      </c>
      <c r="E20" s="55" t="s">
        <v>143</v>
      </c>
      <c r="F20" s="55">
        <v>200</v>
      </c>
      <c r="G20" s="56">
        <f>G21</f>
        <v>2153.1</v>
      </c>
    </row>
    <row r="21" spans="1:7" ht="40.5" customHeight="1">
      <c r="A21" s="51" t="s">
        <v>420</v>
      </c>
      <c r="B21" s="52" t="s">
        <v>421</v>
      </c>
      <c r="C21" s="53">
        <v>894</v>
      </c>
      <c r="D21" s="54" t="s">
        <v>552</v>
      </c>
      <c r="E21" s="55" t="s">
        <v>143</v>
      </c>
      <c r="F21" s="55">
        <v>240</v>
      </c>
      <c r="G21" s="56">
        <v>2153.1</v>
      </c>
    </row>
    <row r="22" spans="1:7" ht="24" customHeight="1">
      <c r="A22" s="51" t="s">
        <v>319</v>
      </c>
      <c r="B22" s="52" t="s">
        <v>423</v>
      </c>
      <c r="C22" s="53">
        <v>894</v>
      </c>
      <c r="D22" s="54" t="s">
        <v>552</v>
      </c>
      <c r="E22" s="55" t="s">
        <v>143</v>
      </c>
      <c r="F22" s="55">
        <v>800</v>
      </c>
      <c r="G22" s="56">
        <f>G23</f>
        <v>6.8</v>
      </c>
    </row>
    <row r="23" spans="1:7" ht="28.5" customHeight="1">
      <c r="A23" s="51" t="s">
        <v>425</v>
      </c>
      <c r="B23" s="52" t="s">
        <v>424</v>
      </c>
      <c r="C23" s="53">
        <v>894</v>
      </c>
      <c r="D23" s="54" t="s">
        <v>552</v>
      </c>
      <c r="E23" s="55" t="s">
        <v>143</v>
      </c>
      <c r="F23" s="55">
        <v>850</v>
      </c>
      <c r="G23" s="56">
        <v>6.8</v>
      </c>
    </row>
    <row r="24" spans="1:7" ht="25.5" customHeight="1">
      <c r="A24" s="51" t="s">
        <v>144</v>
      </c>
      <c r="B24" s="52" t="s">
        <v>145</v>
      </c>
      <c r="C24" s="53">
        <v>894</v>
      </c>
      <c r="D24" s="54" t="s">
        <v>552</v>
      </c>
      <c r="E24" s="55" t="s">
        <v>146</v>
      </c>
      <c r="F24" s="55"/>
      <c r="G24" s="56">
        <f>G25</f>
        <v>934</v>
      </c>
    </row>
    <row r="25" spans="1:7" ht="65.25" customHeight="1">
      <c r="A25" s="51" t="s">
        <v>508</v>
      </c>
      <c r="B25" s="52" t="s">
        <v>416</v>
      </c>
      <c r="C25" s="53">
        <v>894</v>
      </c>
      <c r="D25" s="54" t="s">
        <v>552</v>
      </c>
      <c r="E25" s="55" t="s">
        <v>146</v>
      </c>
      <c r="F25" s="55">
        <v>100</v>
      </c>
      <c r="G25" s="56">
        <f>G26</f>
        <v>934</v>
      </c>
    </row>
    <row r="26" spans="1:7" ht="37.5" customHeight="1">
      <c r="A26" s="51" t="s">
        <v>509</v>
      </c>
      <c r="B26" s="52" t="s">
        <v>417</v>
      </c>
      <c r="C26" s="53">
        <v>894</v>
      </c>
      <c r="D26" s="54" t="s">
        <v>552</v>
      </c>
      <c r="E26" s="55" t="s">
        <v>146</v>
      </c>
      <c r="F26" s="55">
        <v>120</v>
      </c>
      <c r="G26" s="56">
        <v>934</v>
      </c>
    </row>
    <row r="27" spans="1:7" ht="40.5" customHeight="1">
      <c r="A27" s="51" t="s">
        <v>147</v>
      </c>
      <c r="B27" s="52" t="s">
        <v>148</v>
      </c>
      <c r="C27" s="53">
        <v>894</v>
      </c>
      <c r="D27" s="54" t="s">
        <v>552</v>
      </c>
      <c r="E27" s="55" t="s">
        <v>149</v>
      </c>
      <c r="F27" s="55"/>
      <c r="G27" s="56">
        <f>G28</f>
        <v>234.6</v>
      </c>
    </row>
    <row r="28" spans="1:7" ht="67.5" customHeight="1">
      <c r="A28" s="51" t="s">
        <v>510</v>
      </c>
      <c r="B28" s="52" t="s">
        <v>416</v>
      </c>
      <c r="C28" s="53">
        <v>894</v>
      </c>
      <c r="D28" s="54" t="s">
        <v>552</v>
      </c>
      <c r="E28" s="55" t="s">
        <v>149</v>
      </c>
      <c r="F28" s="55">
        <v>100</v>
      </c>
      <c r="G28" s="56">
        <f>G29</f>
        <v>234.6</v>
      </c>
    </row>
    <row r="29" spans="1:7" ht="40.5" customHeight="1">
      <c r="A29" s="51" t="s">
        <v>511</v>
      </c>
      <c r="B29" s="52" t="s">
        <v>417</v>
      </c>
      <c r="C29" s="53">
        <v>894</v>
      </c>
      <c r="D29" s="54" t="s">
        <v>552</v>
      </c>
      <c r="E29" s="55" t="s">
        <v>149</v>
      </c>
      <c r="F29" s="55">
        <v>120</v>
      </c>
      <c r="G29" s="56">
        <v>234.6</v>
      </c>
    </row>
    <row r="30" spans="1:7" ht="58.5" customHeight="1">
      <c r="A30" s="38" t="s">
        <v>150</v>
      </c>
      <c r="B30" s="39" t="s">
        <v>346</v>
      </c>
      <c r="C30" s="40">
        <v>889</v>
      </c>
      <c r="D30" s="57"/>
      <c r="E30" s="57"/>
      <c r="F30" s="57"/>
      <c r="G30" s="105">
        <f>G31</f>
        <v>6197.5</v>
      </c>
    </row>
    <row r="31" spans="1:7" ht="24.75" customHeight="1">
      <c r="A31" s="41" t="s">
        <v>8</v>
      </c>
      <c r="B31" s="42" t="s">
        <v>136</v>
      </c>
      <c r="C31" s="43">
        <v>889</v>
      </c>
      <c r="D31" s="44" t="s">
        <v>571</v>
      </c>
      <c r="E31" s="45"/>
      <c r="F31" s="45"/>
      <c r="G31" s="59">
        <f>G32</f>
        <v>6197.5</v>
      </c>
    </row>
    <row r="32" spans="1:7" ht="27.75" customHeight="1">
      <c r="A32" s="47" t="s">
        <v>29</v>
      </c>
      <c r="B32" s="32" t="s">
        <v>347</v>
      </c>
      <c r="C32" s="33">
        <v>889</v>
      </c>
      <c r="D32" s="48" t="s">
        <v>554</v>
      </c>
      <c r="E32" s="49"/>
      <c r="F32" s="49"/>
      <c r="G32" s="50">
        <f>G33</f>
        <v>6197.5</v>
      </c>
    </row>
    <row r="33" spans="1:7" ht="39" customHeight="1">
      <c r="A33" s="51" t="s">
        <v>151</v>
      </c>
      <c r="B33" s="52" t="s">
        <v>348</v>
      </c>
      <c r="C33" s="53">
        <v>889</v>
      </c>
      <c r="D33" s="54" t="s">
        <v>554</v>
      </c>
      <c r="E33" s="55" t="s">
        <v>349</v>
      </c>
      <c r="F33" s="55"/>
      <c r="G33" s="56">
        <f>G34</f>
        <v>6197.5</v>
      </c>
    </row>
    <row r="34" spans="1:7" ht="41.25" customHeight="1">
      <c r="A34" s="51" t="s">
        <v>426</v>
      </c>
      <c r="B34" s="52" t="s">
        <v>422</v>
      </c>
      <c r="C34" s="53">
        <v>889</v>
      </c>
      <c r="D34" s="54" t="s">
        <v>554</v>
      </c>
      <c r="E34" s="55" t="s">
        <v>349</v>
      </c>
      <c r="F34" s="55">
        <v>200</v>
      </c>
      <c r="G34" s="56">
        <f>G35</f>
        <v>6197.5</v>
      </c>
    </row>
    <row r="35" spans="1:7" ht="41.25" customHeight="1">
      <c r="A35" s="51" t="s">
        <v>512</v>
      </c>
      <c r="B35" s="52" t="s">
        <v>421</v>
      </c>
      <c r="C35" s="53">
        <v>889</v>
      </c>
      <c r="D35" s="54" t="s">
        <v>554</v>
      </c>
      <c r="E35" s="55" t="s">
        <v>349</v>
      </c>
      <c r="F35" s="63" t="s">
        <v>427</v>
      </c>
      <c r="G35" s="56">
        <v>6197.5</v>
      </c>
    </row>
    <row r="36" spans="1:8" ht="27.75" customHeight="1">
      <c r="A36" s="38" t="s">
        <v>410</v>
      </c>
      <c r="B36" s="39" t="s">
        <v>310</v>
      </c>
      <c r="C36" s="40">
        <v>986</v>
      </c>
      <c r="D36" s="57"/>
      <c r="E36" s="58"/>
      <c r="F36" s="58"/>
      <c r="G36" s="106">
        <f>G37+G73+G81+G94+G123+G128+G155+G166+G183+G191</f>
        <v>195806.8</v>
      </c>
      <c r="H36" s="128"/>
    </row>
    <row r="37" spans="1:7" ht="24.75" customHeight="1">
      <c r="A37" s="41" t="s">
        <v>8</v>
      </c>
      <c r="B37" s="42" t="s">
        <v>136</v>
      </c>
      <c r="C37" s="43">
        <v>986</v>
      </c>
      <c r="D37" s="44" t="s">
        <v>571</v>
      </c>
      <c r="E37" s="45"/>
      <c r="F37" s="45"/>
      <c r="G37" s="59">
        <f>G38+G53+G57</f>
        <v>15537.199999999999</v>
      </c>
    </row>
    <row r="38" spans="1:7" ht="77.25" customHeight="1">
      <c r="A38" s="47" t="s">
        <v>158</v>
      </c>
      <c r="B38" s="32" t="s">
        <v>389</v>
      </c>
      <c r="C38" s="33">
        <v>986</v>
      </c>
      <c r="D38" s="48" t="s">
        <v>553</v>
      </c>
      <c r="E38" s="49"/>
      <c r="F38" s="49"/>
      <c r="G38" s="50">
        <f>G39+G42</f>
        <v>14027.199999999999</v>
      </c>
    </row>
    <row r="39" spans="1:7" ht="42" customHeight="1">
      <c r="A39" s="51" t="s">
        <v>160</v>
      </c>
      <c r="B39" s="52" t="s">
        <v>152</v>
      </c>
      <c r="C39" s="53">
        <v>986</v>
      </c>
      <c r="D39" s="54" t="s">
        <v>553</v>
      </c>
      <c r="E39" s="55" t="s">
        <v>153</v>
      </c>
      <c r="F39" s="55"/>
      <c r="G39" s="56">
        <f>G41</f>
        <v>1081</v>
      </c>
    </row>
    <row r="40" spans="1:7" ht="42" customHeight="1">
      <c r="A40" s="51" t="s">
        <v>428</v>
      </c>
      <c r="B40" s="52" t="s">
        <v>416</v>
      </c>
      <c r="C40" s="53">
        <v>986</v>
      </c>
      <c r="D40" s="54" t="s">
        <v>553</v>
      </c>
      <c r="E40" s="55" t="s">
        <v>153</v>
      </c>
      <c r="F40" s="55">
        <v>100</v>
      </c>
      <c r="G40" s="56">
        <f>G41</f>
        <v>1081</v>
      </c>
    </row>
    <row r="41" spans="1:7" ht="39.75" customHeight="1">
      <c r="A41" s="51" t="s">
        <v>429</v>
      </c>
      <c r="B41" s="52" t="s">
        <v>417</v>
      </c>
      <c r="C41" s="53">
        <v>986</v>
      </c>
      <c r="D41" s="54" t="s">
        <v>553</v>
      </c>
      <c r="E41" s="55" t="s">
        <v>153</v>
      </c>
      <c r="F41" s="55">
        <v>120</v>
      </c>
      <c r="G41" s="56">
        <v>1081</v>
      </c>
    </row>
    <row r="42" spans="1:7" ht="19.5" customHeight="1">
      <c r="A42" s="51" t="s">
        <v>350</v>
      </c>
      <c r="B42" s="52" t="s">
        <v>154</v>
      </c>
      <c r="C42" s="53">
        <v>986</v>
      </c>
      <c r="D42" s="54" t="s">
        <v>553</v>
      </c>
      <c r="E42" s="55" t="s">
        <v>155</v>
      </c>
      <c r="F42" s="55"/>
      <c r="G42" s="56">
        <f>G43+G50</f>
        <v>12946.199999999999</v>
      </c>
    </row>
    <row r="43" spans="1:7" ht="54" customHeight="1">
      <c r="A43" s="51" t="s">
        <v>351</v>
      </c>
      <c r="B43" s="52" t="s">
        <v>156</v>
      </c>
      <c r="C43" s="53">
        <v>986</v>
      </c>
      <c r="D43" s="54" t="s">
        <v>553</v>
      </c>
      <c r="E43" s="55" t="s">
        <v>157</v>
      </c>
      <c r="F43" s="55"/>
      <c r="G43" s="56">
        <f>G44+G46+G48</f>
        <v>12940.9</v>
      </c>
    </row>
    <row r="44" spans="1:7" ht="54" customHeight="1">
      <c r="A44" s="51" t="s">
        <v>352</v>
      </c>
      <c r="B44" s="52" t="s">
        <v>416</v>
      </c>
      <c r="C44" s="53">
        <v>986</v>
      </c>
      <c r="D44" s="54" t="s">
        <v>553</v>
      </c>
      <c r="E44" s="55" t="s">
        <v>157</v>
      </c>
      <c r="F44" s="55">
        <v>100</v>
      </c>
      <c r="G44" s="56">
        <f>G45</f>
        <v>11029.3</v>
      </c>
    </row>
    <row r="45" spans="1:7" ht="42" customHeight="1">
      <c r="A45" s="51" t="s">
        <v>430</v>
      </c>
      <c r="B45" s="52" t="s">
        <v>417</v>
      </c>
      <c r="C45" s="53">
        <v>986</v>
      </c>
      <c r="D45" s="54" t="s">
        <v>553</v>
      </c>
      <c r="E45" s="55" t="s">
        <v>157</v>
      </c>
      <c r="F45" s="55">
        <v>120</v>
      </c>
      <c r="G45" s="56">
        <v>11029.3</v>
      </c>
    </row>
    <row r="46" spans="1:7" ht="42" customHeight="1">
      <c r="A46" s="51" t="s">
        <v>353</v>
      </c>
      <c r="B46" s="52" t="s">
        <v>422</v>
      </c>
      <c r="C46" s="53">
        <v>986</v>
      </c>
      <c r="D46" s="54" t="s">
        <v>553</v>
      </c>
      <c r="E46" s="55" t="s">
        <v>157</v>
      </c>
      <c r="F46" s="55">
        <v>200</v>
      </c>
      <c r="G46" s="56">
        <f>G47</f>
        <v>1874.7</v>
      </c>
    </row>
    <row r="47" spans="1:7" ht="38.25" customHeight="1">
      <c r="A47" s="51" t="s">
        <v>431</v>
      </c>
      <c r="B47" s="52" t="s">
        <v>421</v>
      </c>
      <c r="C47" s="53">
        <v>986</v>
      </c>
      <c r="D47" s="54" t="s">
        <v>553</v>
      </c>
      <c r="E47" s="55" t="s">
        <v>157</v>
      </c>
      <c r="F47" s="55">
        <v>240</v>
      </c>
      <c r="G47" s="56">
        <v>1874.7</v>
      </c>
    </row>
    <row r="48" spans="1:7" ht="18" customHeight="1">
      <c r="A48" s="51" t="s">
        <v>354</v>
      </c>
      <c r="B48" s="52" t="s">
        <v>423</v>
      </c>
      <c r="C48" s="53">
        <v>986</v>
      </c>
      <c r="D48" s="54" t="s">
        <v>553</v>
      </c>
      <c r="E48" s="55" t="s">
        <v>157</v>
      </c>
      <c r="F48" s="55">
        <v>800</v>
      </c>
      <c r="G48" s="56">
        <f>G49</f>
        <v>36.9</v>
      </c>
    </row>
    <row r="49" spans="1:7" ht="26.25" customHeight="1">
      <c r="A49" s="51" t="s">
        <v>507</v>
      </c>
      <c r="B49" s="52" t="s">
        <v>424</v>
      </c>
      <c r="C49" s="53">
        <v>986</v>
      </c>
      <c r="D49" s="54" t="s">
        <v>553</v>
      </c>
      <c r="E49" s="55" t="s">
        <v>157</v>
      </c>
      <c r="F49" s="55">
        <v>850</v>
      </c>
      <c r="G49" s="56">
        <v>36.9</v>
      </c>
    </row>
    <row r="50" spans="1:7" ht="50.25" customHeight="1">
      <c r="A50" s="51" t="s">
        <v>524</v>
      </c>
      <c r="B50" s="52" t="s">
        <v>398</v>
      </c>
      <c r="C50" s="53">
        <v>986</v>
      </c>
      <c r="D50" s="54" t="s">
        <v>553</v>
      </c>
      <c r="E50" s="55" t="s">
        <v>399</v>
      </c>
      <c r="F50" s="55"/>
      <c r="G50" s="56">
        <f>G51</f>
        <v>5.3</v>
      </c>
    </row>
    <row r="51" spans="1:7" ht="44.25" customHeight="1">
      <c r="A51" s="51" t="s">
        <v>525</v>
      </c>
      <c r="B51" s="52" t="s">
        <v>422</v>
      </c>
      <c r="C51" s="53">
        <v>986</v>
      </c>
      <c r="D51" s="54" t="s">
        <v>553</v>
      </c>
      <c r="E51" s="55" t="s">
        <v>399</v>
      </c>
      <c r="F51" s="55">
        <v>200</v>
      </c>
      <c r="G51" s="56">
        <f>G52</f>
        <v>5.3</v>
      </c>
    </row>
    <row r="52" spans="1:7" ht="44.25" customHeight="1">
      <c r="A52" s="51" t="s">
        <v>526</v>
      </c>
      <c r="B52" s="52" t="s">
        <v>421</v>
      </c>
      <c r="C52" s="53">
        <v>986</v>
      </c>
      <c r="D52" s="54" t="s">
        <v>553</v>
      </c>
      <c r="E52" s="55" t="s">
        <v>399</v>
      </c>
      <c r="F52" s="55">
        <v>240</v>
      </c>
      <c r="G52" s="56">
        <v>5.3</v>
      </c>
    </row>
    <row r="53" spans="1:7" ht="18" customHeight="1">
      <c r="A53" s="47" t="s">
        <v>163</v>
      </c>
      <c r="B53" s="32" t="s">
        <v>159</v>
      </c>
      <c r="C53" s="33">
        <v>986</v>
      </c>
      <c r="D53" s="48" t="s">
        <v>555</v>
      </c>
      <c r="E53" s="49"/>
      <c r="F53" s="49"/>
      <c r="G53" s="50">
        <f>G54</f>
        <v>30</v>
      </c>
    </row>
    <row r="54" spans="1:7" ht="26.25" customHeight="1">
      <c r="A54" s="51" t="s">
        <v>165</v>
      </c>
      <c r="B54" s="52" t="s">
        <v>161</v>
      </c>
      <c r="C54" s="53">
        <v>986</v>
      </c>
      <c r="D54" s="54" t="s">
        <v>555</v>
      </c>
      <c r="E54" s="55" t="s">
        <v>162</v>
      </c>
      <c r="F54" s="55"/>
      <c r="G54" s="56">
        <f>G55</f>
        <v>30</v>
      </c>
    </row>
    <row r="55" spans="1:7" ht="15" customHeight="1">
      <c r="A55" s="51" t="s">
        <v>439</v>
      </c>
      <c r="B55" s="52" t="s">
        <v>423</v>
      </c>
      <c r="C55" s="53">
        <v>986</v>
      </c>
      <c r="D55" s="54" t="s">
        <v>555</v>
      </c>
      <c r="E55" s="55" t="s">
        <v>162</v>
      </c>
      <c r="F55" s="54" t="s">
        <v>432</v>
      </c>
      <c r="G55" s="56">
        <f>G56</f>
        <v>30</v>
      </c>
    </row>
    <row r="56" spans="1:7" ht="15" customHeight="1">
      <c r="A56" s="51" t="s">
        <v>440</v>
      </c>
      <c r="B56" s="52" t="s">
        <v>315</v>
      </c>
      <c r="C56" s="53">
        <v>986</v>
      </c>
      <c r="D56" s="54" t="s">
        <v>555</v>
      </c>
      <c r="E56" s="55" t="s">
        <v>162</v>
      </c>
      <c r="F56" s="54" t="s">
        <v>314</v>
      </c>
      <c r="G56" s="56">
        <v>30</v>
      </c>
    </row>
    <row r="57" spans="1:7" ht="26.25" customHeight="1">
      <c r="A57" s="47" t="s">
        <v>355</v>
      </c>
      <c r="B57" s="32" t="s">
        <v>164</v>
      </c>
      <c r="C57" s="33">
        <v>986</v>
      </c>
      <c r="D57" s="48" t="s">
        <v>556</v>
      </c>
      <c r="E57" s="49"/>
      <c r="F57" s="49"/>
      <c r="G57" s="50">
        <f>G58+G67+G61+G64+G70</f>
        <v>1480</v>
      </c>
    </row>
    <row r="58" spans="1:7" ht="54.75" customHeight="1">
      <c r="A58" s="51" t="s">
        <v>356</v>
      </c>
      <c r="B58" s="52" t="s">
        <v>166</v>
      </c>
      <c r="C58" s="53">
        <v>986</v>
      </c>
      <c r="D58" s="54" t="s">
        <v>556</v>
      </c>
      <c r="E58" s="60" t="s">
        <v>167</v>
      </c>
      <c r="F58" s="55"/>
      <c r="G58" s="64">
        <f>G59</f>
        <v>400</v>
      </c>
    </row>
    <row r="59" spans="1:7" ht="39.75" customHeight="1">
      <c r="A59" s="61" t="s">
        <v>441</v>
      </c>
      <c r="B59" s="52" t="s">
        <v>422</v>
      </c>
      <c r="C59" s="53">
        <v>986</v>
      </c>
      <c r="D59" s="54" t="s">
        <v>556</v>
      </c>
      <c r="E59" s="60" t="s">
        <v>167</v>
      </c>
      <c r="F59" s="55">
        <v>200</v>
      </c>
      <c r="G59" s="64">
        <f>G60</f>
        <v>400</v>
      </c>
    </row>
    <row r="60" spans="1:7" ht="39.75" customHeight="1">
      <c r="A60" s="61" t="s">
        <v>442</v>
      </c>
      <c r="B60" s="52" t="s">
        <v>421</v>
      </c>
      <c r="C60" s="53">
        <v>986</v>
      </c>
      <c r="D60" s="54" t="s">
        <v>556</v>
      </c>
      <c r="E60" s="60" t="s">
        <v>167</v>
      </c>
      <c r="F60" s="55">
        <v>240</v>
      </c>
      <c r="G60" s="64">
        <v>400</v>
      </c>
    </row>
    <row r="61" spans="1:7" ht="91.5" customHeight="1">
      <c r="A61" s="61" t="s">
        <v>357</v>
      </c>
      <c r="B61" s="52" t="s">
        <v>358</v>
      </c>
      <c r="C61" s="62">
        <v>986</v>
      </c>
      <c r="D61" s="63" t="s">
        <v>556</v>
      </c>
      <c r="E61" s="55" t="s">
        <v>168</v>
      </c>
      <c r="F61" s="63"/>
      <c r="G61" s="64">
        <f>G62</f>
        <v>823</v>
      </c>
    </row>
    <row r="62" spans="1:7" ht="53.25" customHeight="1">
      <c r="A62" s="61" t="s">
        <v>443</v>
      </c>
      <c r="B62" s="17" t="s">
        <v>434</v>
      </c>
      <c r="C62" s="62">
        <v>986</v>
      </c>
      <c r="D62" s="63" t="s">
        <v>556</v>
      </c>
      <c r="E62" s="60" t="s">
        <v>168</v>
      </c>
      <c r="F62" s="63" t="s">
        <v>433</v>
      </c>
      <c r="G62" s="64">
        <f>G63</f>
        <v>823</v>
      </c>
    </row>
    <row r="63" spans="1:7" ht="53.25" customHeight="1">
      <c r="A63" s="61" t="s">
        <v>444</v>
      </c>
      <c r="B63" s="17" t="s">
        <v>390</v>
      </c>
      <c r="C63" s="62">
        <v>986</v>
      </c>
      <c r="D63" s="63" t="s">
        <v>556</v>
      </c>
      <c r="E63" s="60" t="s">
        <v>168</v>
      </c>
      <c r="F63" s="63" t="s">
        <v>299</v>
      </c>
      <c r="G63" s="64">
        <v>823</v>
      </c>
    </row>
    <row r="64" spans="1:7" ht="26.25" customHeight="1">
      <c r="A64" s="61" t="s">
        <v>359</v>
      </c>
      <c r="B64" s="17" t="s">
        <v>360</v>
      </c>
      <c r="C64" s="62">
        <v>986</v>
      </c>
      <c r="D64" s="63" t="s">
        <v>556</v>
      </c>
      <c r="E64" s="60" t="s">
        <v>269</v>
      </c>
      <c r="F64" s="63"/>
      <c r="G64" s="107">
        <f>G65</f>
        <v>50</v>
      </c>
    </row>
    <row r="65" spans="1:7" ht="39" customHeight="1">
      <c r="A65" s="61" t="s">
        <v>445</v>
      </c>
      <c r="B65" s="52" t="s">
        <v>422</v>
      </c>
      <c r="C65" s="53">
        <v>986</v>
      </c>
      <c r="D65" s="63" t="s">
        <v>556</v>
      </c>
      <c r="E65" s="60" t="s">
        <v>269</v>
      </c>
      <c r="F65" s="55">
        <v>200</v>
      </c>
      <c r="G65" s="107">
        <f>G66</f>
        <v>50</v>
      </c>
    </row>
    <row r="66" spans="1:7" ht="39" customHeight="1">
      <c r="A66" s="61" t="s">
        <v>445</v>
      </c>
      <c r="B66" s="52" t="s">
        <v>421</v>
      </c>
      <c r="C66" s="53">
        <v>986</v>
      </c>
      <c r="D66" s="63" t="s">
        <v>556</v>
      </c>
      <c r="E66" s="60" t="s">
        <v>269</v>
      </c>
      <c r="F66" s="55">
        <v>240</v>
      </c>
      <c r="G66" s="107">
        <v>50</v>
      </c>
    </row>
    <row r="67" spans="1:7" ht="69" customHeight="1">
      <c r="A67" s="61" t="s">
        <v>361</v>
      </c>
      <c r="B67" s="17" t="s">
        <v>585</v>
      </c>
      <c r="C67" s="62">
        <v>986</v>
      </c>
      <c r="D67" s="63" t="s">
        <v>556</v>
      </c>
      <c r="E67" s="60" t="s">
        <v>270</v>
      </c>
      <c r="F67" s="63"/>
      <c r="G67" s="108">
        <f>G68</f>
        <v>72</v>
      </c>
    </row>
    <row r="68" spans="1:7" ht="12.75">
      <c r="A68" s="61" t="s">
        <v>446</v>
      </c>
      <c r="B68" s="52" t="s">
        <v>423</v>
      </c>
      <c r="C68" s="53">
        <v>986</v>
      </c>
      <c r="D68" s="63" t="s">
        <v>556</v>
      </c>
      <c r="E68" s="60" t="s">
        <v>270</v>
      </c>
      <c r="F68" s="55">
        <v>800</v>
      </c>
      <c r="G68" s="108">
        <f>G69</f>
        <v>72</v>
      </c>
    </row>
    <row r="69" spans="1:7" ht="25.5">
      <c r="A69" s="61" t="s">
        <v>447</v>
      </c>
      <c r="B69" s="52" t="s">
        <v>424</v>
      </c>
      <c r="C69" s="53">
        <v>986</v>
      </c>
      <c r="D69" s="63" t="s">
        <v>556</v>
      </c>
      <c r="E69" s="60" t="s">
        <v>270</v>
      </c>
      <c r="F69" s="55">
        <v>850</v>
      </c>
      <c r="G69" s="108">
        <v>72</v>
      </c>
    </row>
    <row r="70" spans="1:7" ht="26.25" customHeight="1">
      <c r="A70" s="109" t="s">
        <v>362</v>
      </c>
      <c r="B70" s="110" t="s">
        <v>363</v>
      </c>
      <c r="C70" s="111">
        <v>986</v>
      </c>
      <c r="D70" s="112" t="s">
        <v>556</v>
      </c>
      <c r="E70" s="113" t="s">
        <v>345</v>
      </c>
      <c r="F70" s="112"/>
      <c r="G70" s="108">
        <f>G71</f>
        <v>135</v>
      </c>
    </row>
    <row r="71" spans="1:7" ht="38.25" customHeight="1">
      <c r="A71" s="109" t="s">
        <v>448</v>
      </c>
      <c r="B71" s="52" t="s">
        <v>422</v>
      </c>
      <c r="C71" s="53">
        <v>986</v>
      </c>
      <c r="D71" s="112" t="s">
        <v>556</v>
      </c>
      <c r="E71" s="113" t="s">
        <v>345</v>
      </c>
      <c r="F71" s="55">
        <v>200</v>
      </c>
      <c r="G71" s="108">
        <f>G72</f>
        <v>135</v>
      </c>
    </row>
    <row r="72" spans="1:7" ht="38.25" customHeight="1">
      <c r="A72" s="109" t="s">
        <v>449</v>
      </c>
      <c r="B72" s="52" t="s">
        <v>421</v>
      </c>
      <c r="C72" s="53">
        <v>986</v>
      </c>
      <c r="D72" s="112" t="s">
        <v>556</v>
      </c>
      <c r="E72" s="113" t="s">
        <v>345</v>
      </c>
      <c r="F72" s="55">
        <v>240</v>
      </c>
      <c r="G72" s="108">
        <v>135</v>
      </c>
    </row>
    <row r="73" spans="1:7" ht="44.25" customHeight="1">
      <c r="A73" s="41" t="s">
        <v>31</v>
      </c>
      <c r="B73" s="42" t="s">
        <v>169</v>
      </c>
      <c r="C73" s="43">
        <v>986</v>
      </c>
      <c r="D73" s="44" t="s">
        <v>572</v>
      </c>
      <c r="E73" s="45"/>
      <c r="F73" s="45"/>
      <c r="G73" s="46">
        <f>G74</f>
        <v>174</v>
      </c>
    </row>
    <row r="74" spans="1:7" ht="56.25" customHeight="1">
      <c r="A74" s="51" t="s">
        <v>33</v>
      </c>
      <c r="B74" s="32" t="s">
        <v>170</v>
      </c>
      <c r="C74" s="33">
        <v>986</v>
      </c>
      <c r="D74" s="48" t="s">
        <v>557</v>
      </c>
      <c r="E74" s="49"/>
      <c r="F74" s="49"/>
      <c r="G74" s="114">
        <f>G75+G78</f>
        <v>174</v>
      </c>
    </row>
    <row r="75" spans="1:7" ht="165" customHeight="1">
      <c r="A75" s="51" t="s">
        <v>35</v>
      </c>
      <c r="B75" s="52" t="s">
        <v>366</v>
      </c>
      <c r="C75" s="53">
        <v>986</v>
      </c>
      <c r="D75" s="54" t="s">
        <v>557</v>
      </c>
      <c r="E75" s="55" t="s">
        <v>171</v>
      </c>
      <c r="F75" s="55"/>
      <c r="G75" s="114">
        <f>G76</f>
        <v>47</v>
      </c>
    </row>
    <row r="76" spans="1:7" ht="40.5" customHeight="1">
      <c r="A76" s="51" t="s">
        <v>450</v>
      </c>
      <c r="B76" s="52" t="s">
        <v>422</v>
      </c>
      <c r="C76" s="53">
        <v>986</v>
      </c>
      <c r="D76" s="54" t="s">
        <v>557</v>
      </c>
      <c r="E76" s="55" t="s">
        <v>171</v>
      </c>
      <c r="F76" s="55">
        <v>200</v>
      </c>
      <c r="G76" s="107">
        <f>G77</f>
        <v>47</v>
      </c>
    </row>
    <row r="77" spans="1:7" ht="40.5" customHeight="1">
      <c r="A77" s="51" t="s">
        <v>451</v>
      </c>
      <c r="B77" s="52" t="s">
        <v>421</v>
      </c>
      <c r="C77" s="53">
        <v>986</v>
      </c>
      <c r="D77" s="54" t="s">
        <v>557</v>
      </c>
      <c r="E77" s="55" t="s">
        <v>171</v>
      </c>
      <c r="F77" s="55">
        <v>240</v>
      </c>
      <c r="G77" s="107">
        <v>47</v>
      </c>
    </row>
    <row r="78" spans="1:7" ht="55.5" customHeight="1">
      <c r="A78" s="51" t="s">
        <v>172</v>
      </c>
      <c r="B78" s="52" t="s">
        <v>173</v>
      </c>
      <c r="C78" s="53">
        <v>986</v>
      </c>
      <c r="D78" s="54" t="s">
        <v>557</v>
      </c>
      <c r="E78" s="55" t="s">
        <v>174</v>
      </c>
      <c r="F78" s="55"/>
      <c r="G78" s="107">
        <f>G79</f>
        <v>127</v>
      </c>
    </row>
    <row r="79" spans="1:7" ht="42.75" customHeight="1">
      <c r="A79" s="51" t="s">
        <v>452</v>
      </c>
      <c r="B79" s="52" t="s">
        <v>422</v>
      </c>
      <c r="C79" s="53">
        <v>986</v>
      </c>
      <c r="D79" s="54" t="s">
        <v>557</v>
      </c>
      <c r="E79" s="55" t="s">
        <v>174</v>
      </c>
      <c r="F79" s="55">
        <v>200</v>
      </c>
      <c r="G79" s="107">
        <f>G80</f>
        <v>127</v>
      </c>
    </row>
    <row r="80" spans="1:7" ht="42.75" customHeight="1">
      <c r="A80" s="51" t="s">
        <v>453</v>
      </c>
      <c r="B80" s="52" t="s">
        <v>421</v>
      </c>
      <c r="C80" s="53">
        <v>986</v>
      </c>
      <c r="D80" s="54" t="s">
        <v>557</v>
      </c>
      <c r="E80" s="55" t="s">
        <v>174</v>
      </c>
      <c r="F80" s="55">
        <v>240</v>
      </c>
      <c r="G80" s="107">
        <v>127</v>
      </c>
    </row>
    <row r="81" spans="1:7" ht="20.25" customHeight="1">
      <c r="A81" s="41" t="s">
        <v>38</v>
      </c>
      <c r="B81" s="42" t="s">
        <v>175</v>
      </c>
      <c r="C81" s="43">
        <v>986</v>
      </c>
      <c r="D81" s="44" t="s">
        <v>573</v>
      </c>
      <c r="E81" s="45"/>
      <c r="F81" s="45"/>
      <c r="G81" s="46">
        <f>G90+G86+G82</f>
        <v>6076.7</v>
      </c>
    </row>
    <row r="82" spans="1:7" ht="20.25" customHeight="1">
      <c r="A82" s="51" t="s">
        <v>41</v>
      </c>
      <c r="B82" s="94" t="s">
        <v>335</v>
      </c>
      <c r="C82" s="95">
        <v>986</v>
      </c>
      <c r="D82" s="96" t="s">
        <v>558</v>
      </c>
      <c r="E82" s="97"/>
      <c r="F82" s="97"/>
      <c r="G82" s="50">
        <f>G83</f>
        <v>1480</v>
      </c>
    </row>
    <row r="83" spans="1:7" ht="234.75" customHeight="1">
      <c r="A83" s="51" t="s">
        <v>43</v>
      </c>
      <c r="B83" s="52" t="s">
        <v>367</v>
      </c>
      <c r="C83" s="53">
        <v>986</v>
      </c>
      <c r="D83" s="54" t="s">
        <v>558</v>
      </c>
      <c r="E83" s="55" t="s">
        <v>322</v>
      </c>
      <c r="F83" s="97"/>
      <c r="G83" s="50">
        <f>G85</f>
        <v>1480</v>
      </c>
    </row>
    <row r="84" spans="1:7" ht="43.5" customHeight="1">
      <c r="A84" s="51" t="s">
        <v>454</v>
      </c>
      <c r="B84" s="52" t="s">
        <v>422</v>
      </c>
      <c r="C84" s="53">
        <v>986</v>
      </c>
      <c r="D84" s="54" t="s">
        <v>558</v>
      </c>
      <c r="E84" s="55" t="s">
        <v>322</v>
      </c>
      <c r="F84" s="55">
        <v>200</v>
      </c>
      <c r="G84" s="107">
        <f>G85</f>
        <v>1480</v>
      </c>
    </row>
    <row r="85" spans="1:7" ht="44.25" customHeight="1">
      <c r="A85" s="51" t="s">
        <v>455</v>
      </c>
      <c r="B85" s="52" t="s">
        <v>421</v>
      </c>
      <c r="C85" s="53">
        <v>986</v>
      </c>
      <c r="D85" s="54" t="s">
        <v>558</v>
      </c>
      <c r="E85" s="55" t="s">
        <v>322</v>
      </c>
      <c r="F85" s="55">
        <v>240</v>
      </c>
      <c r="G85" s="107">
        <v>1480</v>
      </c>
    </row>
    <row r="86" spans="1:7" ht="29.25" customHeight="1">
      <c r="A86" s="51" t="s">
        <v>287</v>
      </c>
      <c r="B86" s="94" t="s">
        <v>289</v>
      </c>
      <c r="C86" s="95">
        <v>986</v>
      </c>
      <c r="D86" s="96" t="s">
        <v>559</v>
      </c>
      <c r="E86" s="97"/>
      <c r="F86" s="97"/>
      <c r="G86" s="107">
        <f>G87</f>
        <v>4282</v>
      </c>
    </row>
    <row r="87" spans="1:7" ht="91.5" customHeight="1">
      <c r="A87" s="51" t="s">
        <v>288</v>
      </c>
      <c r="B87" s="52" t="s">
        <v>196</v>
      </c>
      <c r="C87" s="53">
        <v>986</v>
      </c>
      <c r="D87" s="54" t="s">
        <v>559</v>
      </c>
      <c r="E87" s="55" t="s">
        <v>318</v>
      </c>
      <c r="F87" s="55"/>
      <c r="G87" s="107">
        <f>G88</f>
        <v>4282</v>
      </c>
    </row>
    <row r="88" spans="1:7" ht="39.75" customHeight="1">
      <c r="A88" s="51" t="s">
        <v>456</v>
      </c>
      <c r="B88" s="52" t="s">
        <v>422</v>
      </c>
      <c r="C88" s="53">
        <v>986</v>
      </c>
      <c r="D88" s="54" t="s">
        <v>559</v>
      </c>
      <c r="E88" s="55" t="s">
        <v>318</v>
      </c>
      <c r="F88" s="55">
        <v>200</v>
      </c>
      <c r="G88" s="107">
        <f>G89</f>
        <v>4282</v>
      </c>
    </row>
    <row r="89" spans="1:7" ht="39.75" customHeight="1">
      <c r="A89" s="51" t="s">
        <v>457</v>
      </c>
      <c r="B89" s="52" t="s">
        <v>421</v>
      </c>
      <c r="C89" s="53">
        <v>986</v>
      </c>
      <c r="D89" s="54" t="s">
        <v>559</v>
      </c>
      <c r="E89" s="55" t="s">
        <v>318</v>
      </c>
      <c r="F89" s="55">
        <v>240</v>
      </c>
      <c r="G89" s="107">
        <v>4282</v>
      </c>
    </row>
    <row r="90" spans="1:7" ht="29.25" customHeight="1">
      <c r="A90" s="51" t="s">
        <v>336</v>
      </c>
      <c r="B90" s="32" t="s">
        <v>176</v>
      </c>
      <c r="C90" s="33">
        <v>986</v>
      </c>
      <c r="D90" s="48" t="s">
        <v>560</v>
      </c>
      <c r="E90" s="49"/>
      <c r="F90" s="49"/>
      <c r="G90" s="107">
        <f>G91</f>
        <v>314.7</v>
      </c>
    </row>
    <row r="91" spans="1:7" ht="44.25" customHeight="1">
      <c r="A91" s="51" t="s">
        <v>337</v>
      </c>
      <c r="B91" s="52" t="s">
        <v>368</v>
      </c>
      <c r="C91" s="53">
        <v>986</v>
      </c>
      <c r="D91" s="54" t="s">
        <v>560</v>
      </c>
      <c r="E91" s="55" t="s">
        <v>177</v>
      </c>
      <c r="F91" s="55"/>
      <c r="G91" s="107">
        <f>G93</f>
        <v>314.7</v>
      </c>
    </row>
    <row r="92" spans="1:7" ht="44.25" customHeight="1">
      <c r="A92" s="51" t="s">
        <v>458</v>
      </c>
      <c r="B92" s="52" t="s">
        <v>422</v>
      </c>
      <c r="C92" s="53">
        <v>986</v>
      </c>
      <c r="D92" s="54" t="s">
        <v>560</v>
      </c>
      <c r="E92" s="55" t="s">
        <v>177</v>
      </c>
      <c r="F92" s="55">
        <v>200</v>
      </c>
      <c r="G92" s="107">
        <f>G93</f>
        <v>314.7</v>
      </c>
    </row>
    <row r="93" spans="1:7" ht="41.25" customHeight="1">
      <c r="A93" s="51" t="s">
        <v>459</v>
      </c>
      <c r="B93" s="52" t="s">
        <v>421</v>
      </c>
      <c r="C93" s="53">
        <v>986</v>
      </c>
      <c r="D93" s="54" t="s">
        <v>560</v>
      </c>
      <c r="E93" s="55" t="s">
        <v>177</v>
      </c>
      <c r="F93" s="55">
        <v>240</v>
      </c>
      <c r="G93" s="107">
        <v>314.7</v>
      </c>
    </row>
    <row r="94" spans="1:7" ht="30" customHeight="1">
      <c r="A94" s="41" t="s">
        <v>45</v>
      </c>
      <c r="B94" s="42" t="s">
        <v>178</v>
      </c>
      <c r="C94" s="43">
        <v>986</v>
      </c>
      <c r="D94" s="44" t="s">
        <v>574</v>
      </c>
      <c r="E94" s="45"/>
      <c r="F94" s="45"/>
      <c r="G94" s="46">
        <f>G95</f>
        <v>107860.90000000001</v>
      </c>
    </row>
    <row r="95" spans="1:7" ht="18.75" customHeight="1">
      <c r="A95" s="51" t="s">
        <v>48</v>
      </c>
      <c r="B95" s="32" t="s">
        <v>179</v>
      </c>
      <c r="C95" s="33">
        <v>986</v>
      </c>
      <c r="D95" s="48" t="s">
        <v>561</v>
      </c>
      <c r="E95" s="49"/>
      <c r="F95" s="49"/>
      <c r="G95" s="50">
        <f>G96+G99+G102+G105+G108+G114+G111+G120</f>
        <v>107860.90000000001</v>
      </c>
    </row>
    <row r="96" spans="1:7" ht="58.5" customHeight="1">
      <c r="A96" s="51" t="s">
        <v>51</v>
      </c>
      <c r="B96" s="52" t="s">
        <v>400</v>
      </c>
      <c r="C96" s="53">
        <v>986</v>
      </c>
      <c r="D96" s="54" t="s">
        <v>561</v>
      </c>
      <c r="E96" s="55" t="s">
        <v>401</v>
      </c>
      <c r="F96" s="55"/>
      <c r="G96" s="107">
        <f>G98</f>
        <v>56183.5</v>
      </c>
    </row>
    <row r="97" spans="1:7" ht="39" customHeight="1">
      <c r="A97" s="51" t="s">
        <v>54</v>
      </c>
      <c r="B97" s="52" t="s">
        <v>422</v>
      </c>
      <c r="C97" s="53">
        <v>986</v>
      </c>
      <c r="D97" s="54" t="s">
        <v>561</v>
      </c>
      <c r="E97" s="55" t="s">
        <v>401</v>
      </c>
      <c r="F97" s="55">
        <v>200</v>
      </c>
      <c r="G97" s="107">
        <f>G98</f>
        <v>56183.5</v>
      </c>
    </row>
    <row r="98" spans="1:7" ht="40.5" customHeight="1">
      <c r="A98" s="51" t="s">
        <v>460</v>
      </c>
      <c r="B98" s="52" t="s">
        <v>421</v>
      </c>
      <c r="C98" s="53">
        <v>986</v>
      </c>
      <c r="D98" s="54" t="s">
        <v>561</v>
      </c>
      <c r="E98" s="55" t="s">
        <v>401</v>
      </c>
      <c r="F98" s="55">
        <v>240</v>
      </c>
      <c r="G98" s="107">
        <v>56183.5</v>
      </c>
    </row>
    <row r="99" spans="1:7" ht="63" customHeight="1">
      <c r="A99" s="51" t="s">
        <v>180</v>
      </c>
      <c r="B99" s="52" t="s">
        <v>181</v>
      </c>
      <c r="C99" s="53">
        <v>986</v>
      </c>
      <c r="D99" s="54" t="s">
        <v>561</v>
      </c>
      <c r="E99" s="55" t="s">
        <v>369</v>
      </c>
      <c r="F99" s="55"/>
      <c r="G99" s="107">
        <f>G101</f>
        <v>44738.6</v>
      </c>
    </row>
    <row r="100" spans="1:7" ht="39.75" customHeight="1">
      <c r="A100" s="51" t="s">
        <v>461</v>
      </c>
      <c r="B100" s="52" t="s">
        <v>422</v>
      </c>
      <c r="C100" s="53">
        <v>986</v>
      </c>
      <c r="D100" s="54" t="s">
        <v>561</v>
      </c>
      <c r="E100" s="55" t="s">
        <v>369</v>
      </c>
      <c r="F100" s="55">
        <v>200</v>
      </c>
      <c r="G100" s="107">
        <f>G101</f>
        <v>44738.6</v>
      </c>
    </row>
    <row r="101" spans="1:7" ht="39.75" customHeight="1">
      <c r="A101" s="51" t="s">
        <v>462</v>
      </c>
      <c r="B101" s="52" t="s">
        <v>421</v>
      </c>
      <c r="C101" s="53">
        <v>986</v>
      </c>
      <c r="D101" s="54" t="s">
        <v>561</v>
      </c>
      <c r="E101" s="55" t="s">
        <v>369</v>
      </c>
      <c r="F101" s="55">
        <v>240</v>
      </c>
      <c r="G101" s="107">
        <v>44738.6</v>
      </c>
    </row>
    <row r="102" spans="1:7" ht="135" customHeight="1">
      <c r="A102" s="51" t="s">
        <v>182</v>
      </c>
      <c r="B102" s="52" t="s">
        <v>293</v>
      </c>
      <c r="C102" s="53">
        <v>986</v>
      </c>
      <c r="D102" s="54" t="s">
        <v>561</v>
      </c>
      <c r="E102" s="55" t="s">
        <v>183</v>
      </c>
      <c r="F102" s="55"/>
      <c r="G102" s="107">
        <f>G104</f>
        <v>400</v>
      </c>
    </row>
    <row r="103" spans="1:7" ht="38.25" customHeight="1">
      <c r="A103" s="51" t="s">
        <v>463</v>
      </c>
      <c r="B103" s="52" t="s">
        <v>422</v>
      </c>
      <c r="C103" s="53">
        <v>986</v>
      </c>
      <c r="D103" s="54" t="s">
        <v>561</v>
      </c>
      <c r="E103" s="55" t="s">
        <v>183</v>
      </c>
      <c r="F103" s="55">
        <v>200</v>
      </c>
      <c r="G103" s="107">
        <f>G104</f>
        <v>400</v>
      </c>
    </row>
    <row r="104" spans="1:7" ht="42" customHeight="1">
      <c r="A104" s="51" t="s">
        <v>464</v>
      </c>
      <c r="B104" s="52" t="s">
        <v>421</v>
      </c>
      <c r="C104" s="53">
        <v>986</v>
      </c>
      <c r="D104" s="54" t="s">
        <v>561</v>
      </c>
      <c r="E104" s="55" t="s">
        <v>183</v>
      </c>
      <c r="F104" s="55">
        <v>240</v>
      </c>
      <c r="G104" s="107">
        <v>400</v>
      </c>
    </row>
    <row r="105" spans="1:7" ht="84" customHeight="1">
      <c r="A105" s="51" t="s">
        <v>184</v>
      </c>
      <c r="B105" s="52" t="s">
        <v>271</v>
      </c>
      <c r="C105" s="53">
        <v>986</v>
      </c>
      <c r="D105" s="54" t="s">
        <v>561</v>
      </c>
      <c r="E105" s="55" t="s">
        <v>185</v>
      </c>
      <c r="F105" s="55"/>
      <c r="G105" s="107">
        <f>G107</f>
        <v>438.8</v>
      </c>
    </row>
    <row r="106" spans="1:7" ht="37.5" customHeight="1">
      <c r="A106" s="51" t="s">
        <v>465</v>
      </c>
      <c r="B106" s="52" t="s">
        <v>422</v>
      </c>
      <c r="C106" s="53">
        <v>986</v>
      </c>
      <c r="D106" s="54" t="s">
        <v>561</v>
      </c>
      <c r="E106" s="55" t="s">
        <v>185</v>
      </c>
      <c r="F106" s="55">
        <v>200</v>
      </c>
      <c r="G106" s="107">
        <f>G107</f>
        <v>438.8</v>
      </c>
    </row>
    <row r="107" spans="1:7" ht="42.75" customHeight="1">
      <c r="A107" s="51" t="s">
        <v>466</v>
      </c>
      <c r="B107" s="52" t="s">
        <v>421</v>
      </c>
      <c r="C107" s="53">
        <v>986</v>
      </c>
      <c r="D107" s="54" t="s">
        <v>561</v>
      </c>
      <c r="E107" s="55" t="s">
        <v>185</v>
      </c>
      <c r="F107" s="55">
        <v>240</v>
      </c>
      <c r="G107" s="107">
        <v>438.8</v>
      </c>
    </row>
    <row r="108" spans="1:7" ht="178.5" customHeight="1">
      <c r="A108" s="51" t="s">
        <v>186</v>
      </c>
      <c r="B108" s="52" t="s">
        <v>272</v>
      </c>
      <c r="C108" s="33">
        <v>986</v>
      </c>
      <c r="D108" s="54" t="s">
        <v>561</v>
      </c>
      <c r="E108" s="55" t="s">
        <v>188</v>
      </c>
      <c r="F108" s="55"/>
      <c r="G108" s="107">
        <f>G110</f>
        <v>600</v>
      </c>
    </row>
    <row r="109" spans="1:7" ht="37.5" customHeight="1">
      <c r="A109" s="51" t="s">
        <v>467</v>
      </c>
      <c r="B109" s="52" t="s">
        <v>422</v>
      </c>
      <c r="C109" s="53">
        <v>986</v>
      </c>
      <c r="D109" s="54" t="s">
        <v>561</v>
      </c>
      <c r="E109" s="55" t="s">
        <v>188</v>
      </c>
      <c r="F109" s="55">
        <v>200</v>
      </c>
      <c r="G109" s="107">
        <f>G110</f>
        <v>600</v>
      </c>
    </row>
    <row r="110" spans="1:7" ht="40.5" customHeight="1">
      <c r="A110" s="51" t="s">
        <v>468</v>
      </c>
      <c r="B110" s="52" t="s">
        <v>421</v>
      </c>
      <c r="C110" s="53">
        <v>986</v>
      </c>
      <c r="D110" s="54" t="s">
        <v>561</v>
      </c>
      <c r="E110" s="55" t="s">
        <v>188</v>
      </c>
      <c r="F110" s="55">
        <v>240</v>
      </c>
      <c r="G110" s="107">
        <v>600</v>
      </c>
    </row>
    <row r="111" spans="1:7" ht="57.75" customHeight="1">
      <c r="A111" s="61" t="s">
        <v>187</v>
      </c>
      <c r="B111" s="52" t="s">
        <v>273</v>
      </c>
      <c r="C111" s="53">
        <v>986</v>
      </c>
      <c r="D111" s="54" t="s">
        <v>561</v>
      </c>
      <c r="E111" s="55" t="s">
        <v>190</v>
      </c>
      <c r="F111" s="55"/>
      <c r="G111" s="107">
        <f>G113</f>
        <v>500</v>
      </c>
    </row>
    <row r="112" spans="1:7" ht="37.5" customHeight="1">
      <c r="A112" s="61" t="s">
        <v>469</v>
      </c>
      <c r="B112" s="52" t="s">
        <v>422</v>
      </c>
      <c r="C112" s="53">
        <v>986</v>
      </c>
      <c r="D112" s="54" t="s">
        <v>561</v>
      </c>
      <c r="E112" s="55" t="s">
        <v>190</v>
      </c>
      <c r="F112" s="55">
        <v>200</v>
      </c>
      <c r="G112" s="107">
        <f>G113</f>
        <v>500</v>
      </c>
    </row>
    <row r="113" spans="1:7" ht="41.25" customHeight="1">
      <c r="A113" s="51" t="s">
        <v>470</v>
      </c>
      <c r="B113" s="52" t="s">
        <v>421</v>
      </c>
      <c r="C113" s="53">
        <v>986</v>
      </c>
      <c r="D113" s="54" t="s">
        <v>561</v>
      </c>
      <c r="E113" s="55" t="s">
        <v>190</v>
      </c>
      <c r="F113" s="55">
        <v>240</v>
      </c>
      <c r="G113" s="107">
        <v>500</v>
      </c>
    </row>
    <row r="114" spans="1:7" ht="84.75" customHeight="1">
      <c r="A114" s="51" t="s">
        <v>189</v>
      </c>
      <c r="B114" s="52" t="s">
        <v>274</v>
      </c>
      <c r="C114" s="62">
        <v>986</v>
      </c>
      <c r="D114" s="63" t="s">
        <v>561</v>
      </c>
      <c r="E114" s="60" t="s">
        <v>275</v>
      </c>
      <c r="F114" s="60"/>
      <c r="G114" s="107">
        <f>G116</f>
        <v>1000</v>
      </c>
    </row>
    <row r="115" spans="1:7" ht="39" customHeight="1">
      <c r="A115" s="51" t="s">
        <v>471</v>
      </c>
      <c r="B115" s="52" t="s">
        <v>422</v>
      </c>
      <c r="C115" s="53">
        <v>986</v>
      </c>
      <c r="D115" s="63" t="s">
        <v>561</v>
      </c>
      <c r="E115" s="60" t="s">
        <v>275</v>
      </c>
      <c r="F115" s="55">
        <v>200</v>
      </c>
      <c r="G115" s="107">
        <f>G116</f>
        <v>1000</v>
      </c>
    </row>
    <row r="116" spans="1:7" ht="40.5" customHeight="1">
      <c r="A116" s="51" t="s">
        <v>472</v>
      </c>
      <c r="B116" s="52" t="s">
        <v>421</v>
      </c>
      <c r="C116" s="53">
        <v>986</v>
      </c>
      <c r="D116" s="63" t="s">
        <v>561</v>
      </c>
      <c r="E116" s="60" t="s">
        <v>275</v>
      </c>
      <c r="F116" s="55">
        <v>240</v>
      </c>
      <c r="G116" s="107">
        <v>1000</v>
      </c>
    </row>
    <row r="117" spans="1:7" ht="40.5" customHeight="1">
      <c r="A117" s="51" t="s">
        <v>191</v>
      </c>
      <c r="B117" s="52" t="s">
        <v>192</v>
      </c>
      <c r="C117" s="53">
        <v>986</v>
      </c>
      <c r="D117" s="63" t="s">
        <v>561</v>
      </c>
      <c r="E117" s="55" t="s">
        <v>193</v>
      </c>
      <c r="F117" s="55"/>
      <c r="G117" s="107">
        <f>G118</f>
        <v>0</v>
      </c>
    </row>
    <row r="118" spans="1:7" ht="40.5" customHeight="1">
      <c r="A118" s="51" t="s">
        <v>473</v>
      </c>
      <c r="B118" s="52" t="s">
        <v>422</v>
      </c>
      <c r="C118" s="53">
        <v>986</v>
      </c>
      <c r="D118" s="63" t="s">
        <v>561</v>
      </c>
      <c r="E118" s="55" t="s">
        <v>193</v>
      </c>
      <c r="F118" s="55">
        <v>200</v>
      </c>
      <c r="G118" s="107">
        <f>G119</f>
        <v>0</v>
      </c>
    </row>
    <row r="119" spans="1:7" ht="40.5" customHeight="1">
      <c r="A119" s="51" t="s">
        <v>592</v>
      </c>
      <c r="B119" s="52" t="s">
        <v>421</v>
      </c>
      <c r="C119" s="53">
        <v>986</v>
      </c>
      <c r="D119" s="63" t="s">
        <v>561</v>
      </c>
      <c r="E119" s="55" t="s">
        <v>193</v>
      </c>
      <c r="F119" s="55">
        <v>240</v>
      </c>
      <c r="G119" s="107">
        <v>0</v>
      </c>
    </row>
    <row r="120" spans="1:7" ht="93.75" customHeight="1">
      <c r="A120" s="51" t="s">
        <v>194</v>
      </c>
      <c r="B120" s="52" t="s">
        <v>195</v>
      </c>
      <c r="C120" s="53">
        <v>986</v>
      </c>
      <c r="D120" s="54" t="s">
        <v>561</v>
      </c>
      <c r="E120" s="55" t="s">
        <v>197</v>
      </c>
      <c r="F120" s="55"/>
      <c r="G120" s="107">
        <f>G122</f>
        <v>4000</v>
      </c>
    </row>
    <row r="121" spans="1:7" ht="43.5" customHeight="1">
      <c r="A121" s="51" t="s">
        <v>475</v>
      </c>
      <c r="B121" s="52" t="s">
        <v>422</v>
      </c>
      <c r="C121" s="53">
        <v>986</v>
      </c>
      <c r="D121" s="54" t="s">
        <v>561</v>
      </c>
      <c r="E121" s="55" t="s">
        <v>197</v>
      </c>
      <c r="F121" s="55">
        <v>200</v>
      </c>
      <c r="G121" s="107">
        <f>G122</f>
        <v>4000</v>
      </c>
    </row>
    <row r="122" spans="1:7" ht="39" customHeight="1">
      <c r="A122" s="51" t="s">
        <v>476</v>
      </c>
      <c r="B122" s="52" t="s">
        <v>421</v>
      </c>
      <c r="C122" s="53">
        <v>986</v>
      </c>
      <c r="D122" s="54" t="s">
        <v>561</v>
      </c>
      <c r="E122" s="55" t="s">
        <v>197</v>
      </c>
      <c r="F122" s="55">
        <v>240</v>
      </c>
      <c r="G122" s="107">
        <v>4000</v>
      </c>
    </row>
    <row r="123" spans="1:7" ht="20.25" customHeight="1">
      <c r="A123" s="41" t="s">
        <v>56</v>
      </c>
      <c r="B123" s="42" t="s">
        <v>199</v>
      </c>
      <c r="C123" s="43">
        <v>986</v>
      </c>
      <c r="D123" s="44" t="s">
        <v>575</v>
      </c>
      <c r="E123" s="45"/>
      <c r="F123" s="45"/>
      <c r="G123" s="115">
        <f>G124</f>
        <v>232</v>
      </c>
    </row>
    <row r="124" spans="1:7" ht="30" customHeight="1">
      <c r="A124" s="66" t="s">
        <v>58</v>
      </c>
      <c r="B124" s="32" t="s">
        <v>200</v>
      </c>
      <c r="C124" s="53">
        <v>986</v>
      </c>
      <c r="D124" s="54" t="s">
        <v>562</v>
      </c>
      <c r="E124" s="55"/>
      <c r="F124" s="55"/>
      <c r="G124" s="107">
        <f>G125</f>
        <v>232</v>
      </c>
    </row>
    <row r="125" spans="1:7" ht="44.25" customHeight="1">
      <c r="A125" s="65" t="s">
        <v>59</v>
      </c>
      <c r="B125" s="52" t="s">
        <v>201</v>
      </c>
      <c r="C125" s="53">
        <v>986</v>
      </c>
      <c r="D125" s="54" t="s">
        <v>562</v>
      </c>
      <c r="E125" s="55" t="s">
        <v>202</v>
      </c>
      <c r="F125" s="55"/>
      <c r="G125" s="107">
        <f>G127</f>
        <v>232</v>
      </c>
    </row>
    <row r="126" spans="1:7" ht="44.25" customHeight="1">
      <c r="A126" s="65" t="s">
        <v>60</v>
      </c>
      <c r="B126" s="52" t="s">
        <v>422</v>
      </c>
      <c r="C126" s="53">
        <v>986</v>
      </c>
      <c r="D126" s="54" t="s">
        <v>562</v>
      </c>
      <c r="E126" s="55" t="s">
        <v>202</v>
      </c>
      <c r="F126" s="55">
        <v>200</v>
      </c>
      <c r="G126" s="107">
        <f>G127</f>
        <v>232</v>
      </c>
    </row>
    <row r="127" spans="1:7" ht="41.25" customHeight="1">
      <c r="A127" s="51" t="s">
        <v>477</v>
      </c>
      <c r="B127" s="52" t="s">
        <v>421</v>
      </c>
      <c r="C127" s="53">
        <v>986</v>
      </c>
      <c r="D127" s="54" t="s">
        <v>562</v>
      </c>
      <c r="E127" s="55" t="s">
        <v>202</v>
      </c>
      <c r="F127" s="55">
        <v>240</v>
      </c>
      <c r="G127" s="107">
        <v>232</v>
      </c>
    </row>
    <row r="128" spans="1:7" ht="22.5" customHeight="1">
      <c r="A128" s="41" t="s">
        <v>62</v>
      </c>
      <c r="B128" s="42" t="s">
        <v>203</v>
      </c>
      <c r="C128" s="43">
        <v>986</v>
      </c>
      <c r="D128" s="44" t="s">
        <v>576</v>
      </c>
      <c r="E128" s="45"/>
      <c r="F128" s="45"/>
      <c r="G128" s="115">
        <f>G133+G129</f>
        <v>4985</v>
      </c>
    </row>
    <row r="129" spans="1:7" ht="40.5" customHeight="1">
      <c r="A129" s="51" t="s">
        <v>65</v>
      </c>
      <c r="B129" s="32" t="s">
        <v>377</v>
      </c>
      <c r="C129" s="33">
        <v>986</v>
      </c>
      <c r="D129" s="48" t="s">
        <v>563</v>
      </c>
      <c r="E129" s="49"/>
      <c r="F129" s="49"/>
      <c r="G129" s="107">
        <f>G130</f>
        <v>90</v>
      </c>
    </row>
    <row r="130" spans="1:7" ht="144" customHeight="1">
      <c r="A130" s="51" t="s">
        <v>478</v>
      </c>
      <c r="B130" s="110" t="s">
        <v>364</v>
      </c>
      <c r="C130" s="53">
        <v>986</v>
      </c>
      <c r="D130" s="54" t="s">
        <v>563</v>
      </c>
      <c r="E130" s="55" t="s">
        <v>378</v>
      </c>
      <c r="F130" s="55"/>
      <c r="G130" s="107">
        <f>G132</f>
        <v>90</v>
      </c>
    </row>
    <row r="131" spans="1:7" ht="39" customHeight="1">
      <c r="A131" s="51" t="s">
        <v>479</v>
      </c>
      <c r="B131" s="52" t="s">
        <v>422</v>
      </c>
      <c r="C131" s="53">
        <v>986</v>
      </c>
      <c r="D131" s="54" t="s">
        <v>563</v>
      </c>
      <c r="E131" s="55" t="s">
        <v>378</v>
      </c>
      <c r="F131" s="55">
        <v>200</v>
      </c>
      <c r="G131" s="107">
        <f>G132</f>
        <v>90</v>
      </c>
    </row>
    <row r="132" spans="1:7" ht="41.25" customHeight="1">
      <c r="A132" s="51" t="s">
        <v>480</v>
      </c>
      <c r="B132" s="52" t="s">
        <v>421</v>
      </c>
      <c r="C132" s="53">
        <v>986</v>
      </c>
      <c r="D132" s="54" t="s">
        <v>563</v>
      </c>
      <c r="E132" s="55" t="s">
        <v>378</v>
      </c>
      <c r="F132" s="55">
        <v>240</v>
      </c>
      <c r="G132" s="107">
        <f>90</f>
        <v>90</v>
      </c>
    </row>
    <row r="133" spans="1:7" ht="29.25" customHeight="1">
      <c r="A133" s="51" t="s">
        <v>68</v>
      </c>
      <c r="B133" s="32" t="s">
        <v>204</v>
      </c>
      <c r="C133" s="33">
        <v>986</v>
      </c>
      <c r="D133" s="48" t="s">
        <v>564</v>
      </c>
      <c r="E133" s="49"/>
      <c r="F133" s="49"/>
      <c r="G133" s="107">
        <f>G134+G137+G140+G143+G146+G151+G152</f>
        <v>4895</v>
      </c>
    </row>
    <row r="134" spans="1:7" ht="65.25" customHeight="1">
      <c r="A134" s="51" t="s">
        <v>294</v>
      </c>
      <c r="B134" s="52" t="s">
        <v>370</v>
      </c>
      <c r="C134" s="53">
        <v>986</v>
      </c>
      <c r="D134" s="54" t="s">
        <v>564</v>
      </c>
      <c r="E134" s="55" t="s">
        <v>206</v>
      </c>
      <c r="F134" s="55"/>
      <c r="G134" s="107">
        <f>G136</f>
        <v>1240</v>
      </c>
    </row>
    <row r="135" spans="1:7" ht="38.25" customHeight="1">
      <c r="A135" s="51" t="s">
        <v>481</v>
      </c>
      <c r="B135" s="52" t="s">
        <v>422</v>
      </c>
      <c r="C135" s="53">
        <v>986</v>
      </c>
      <c r="D135" s="54" t="s">
        <v>564</v>
      </c>
      <c r="E135" s="55" t="s">
        <v>206</v>
      </c>
      <c r="F135" s="55">
        <v>200</v>
      </c>
      <c r="G135" s="107">
        <f>G136</f>
        <v>1240</v>
      </c>
    </row>
    <row r="136" spans="1:7" ht="41.25" customHeight="1">
      <c r="A136" s="51" t="s">
        <v>482</v>
      </c>
      <c r="B136" s="52" t="s">
        <v>421</v>
      </c>
      <c r="C136" s="53">
        <v>986</v>
      </c>
      <c r="D136" s="54" t="s">
        <v>564</v>
      </c>
      <c r="E136" s="55" t="s">
        <v>206</v>
      </c>
      <c r="F136" s="55">
        <v>240</v>
      </c>
      <c r="G136" s="107">
        <v>1240</v>
      </c>
    </row>
    <row r="137" spans="1:7" ht="39" customHeight="1">
      <c r="A137" s="51" t="s">
        <v>383</v>
      </c>
      <c r="B137" s="52" t="s">
        <v>327</v>
      </c>
      <c r="C137" s="53">
        <v>986</v>
      </c>
      <c r="D137" s="54" t="s">
        <v>564</v>
      </c>
      <c r="E137" s="55" t="s">
        <v>207</v>
      </c>
      <c r="F137" s="55"/>
      <c r="G137" s="107">
        <f>G139</f>
        <v>2505</v>
      </c>
    </row>
    <row r="138" spans="1:7" ht="39" customHeight="1">
      <c r="A138" s="51" t="s">
        <v>483</v>
      </c>
      <c r="B138" s="52" t="s">
        <v>422</v>
      </c>
      <c r="C138" s="53">
        <v>986</v>
      </c>
      <c r="D138" s="54" t="s">
        <v>564</v>
      </c>
      <c r="E138" s="55" t="s">
        <v>207</v>
      </c>
      <c r="F138" s="55">
        <v>200</v>
      </c>
      <c r="G138" s="107">
        <f>G139</f>
        <v>2505</v>
      </c>
    </row>
    <row r="139" spans="1:7" ht="43.5" customHeight="1">
      <c r="A139" s="51" t="s">
        <v>484</v>
      </c>
      <c r="B139" s="52" t="s">
        <v>421</v>
      </c>
      <c r="C139" s="53">
        <v>986</v>
      </c>
      <c r="D139" s="54" t="s">
        <v>564</v>
      </c>
      <c r="E139" s="55" t="s">
        <v>207</v>
      </c>
      <c r="F139" s="55">
        <v>240</v>
      </c>
      <c r="G139" s="107">
        <v>2505</v>
      </c>
    </row>
    <row r="140" spans="1:7" ht="72.75" customHeight="1">
      <c r="A140" s="51" t="s">
        <v>384</v>
      </c>
      <c r="B140" s="52" t="s">
        <v>300</v>
      </c>
      <c r="C140" s="53">
        <v>986</v>
      </c>
      <c r="D140" s="54" t="s">
        <v>564</v>
      </c>
      <c r="E140" s="55" t="s">
        <v>209</v>
      </c>
      <c r="F140" s="55"/>
      <c r="G140" s="107">
        <f>G142</f>
        <v>572</v>
      </c>
    </row>
    <row r="141" spans="1:7" ht="43.5" customHeight="1">
      <c r="A141" s="51" t="s">
        <v>485</v>
      </c>
      <c r="B141" s="52" t="s">
        <v>422</v>
      </c>
      <c r="C141" s="53">
        <v>986</v>
      </c>
      <c r="D141" s="54" t="s">
        <v>564</v>
      </c>
      <c r="E141" s="55" t="s">
        <v>209</v>
      </c>
      <c r="F141" s="55">
        <v>200</v>
      </c>
      <c r="G141" s="107">
        <f>G142</f>
        <v>572</v>
      </c>
    </row>
    <row r="142" spans="1:7" ht="40.5" customHeight="1">
      <c r="A142" s="51" t="s">
        <v>486</v>
      </c>
      <c r="B142" s="52" t="s">
        <v>421</v>
      </c>
      <c r="C142" s="53">
        <v>986</v>
      </c>
      <c r="D142" s="54" t="s">
        <v>564</v>
      </c>
      <c r="E142" s="55" t="s">
        <v>209</v>
      </c>
      <c r="F142" s="55">
        <v>240</v>
      </c>
      <c r="G142" s="107">
        <v>572</v>
      </c>
    </row>
    <row r="143" spans="1:7" ht="85.5" customHeight="1">
      <c r="A143" s="51" t="s">
        <v>385</v>
      </c>
      <c r="B143" s="52" t="s">
        <v>208</v>
      </c>
      <c r="C143" s="53">
        <v>986</v>
      </c>
      <c r="D143" s="54" t="s">
        <v>564</v>
      </c>
      <c r="E143" s="55" t="s">
        <v>211</v>
      </c>
      <c r="F143" s="55"/>
      <c r="G143" s="107">
        <f>G145</f>
        <v>228</v>
      </c>
    </row>
    <row r="144" spans="1:7" ht="41.25" customHeight="1">
      <c r="A144" s="51" t="s">
        <v>487</v>
      </c>
      <c r="B144" s="52" t="s">
        <v>422</v>
      </c>
      <c r="C144" s="53">
        <v>986</v>
      </c>
      <c r="D144" s="54" t="s">
        <v>564</v>
      </c>
      <c r="E144" s="55" t="s">
        <v>211</v>
      </c>
      <c r="F144" s="55">
        <v>200</v>
      </c>
      <c r="G144" s="107">
        <f>G145</f>
        <v>228</v>
      </c>
    </row>
    <row r="145" spans="1:7" ht="41.25" customHeight="1">
      <c r="A145" s="51" t="s">
        <v>488</v>
      </c>
      <c r="B145" s="52" t="s">
        <v>421</v>
      </c>
      <c r="C145" s="53">
        <v>986</v>
      </c>
      <c r="D145" s="54" t="s">
        <v>564</v>
      </c>
      <c r="E145" s="55" t="s">
        <v>211</v>
      </c>
      <c r="F145" s="55">
        <v>240</v>
      </c>
      <c r="G145" s="107">
        <v>228</v>
      </c>
    </row>
    <row r="146" spans="1:7" ht="100.5" customHeight="1">
      <c r="A146" s="51" t="s">
        <v>386</v>
      </c>
      <c r="B146" s="52" t="s">
        <v>210</v>
      </c>
      <c r="C146" s="53">
        <v>986</v>
      </c>
      <c r="D146" s="54" t="s">
        <v>564</v>
      </c>
      <c r="E146" s="55" t="s">
        <v>198</v>
      </c>
      <c r="F146" s="55"/>
      <c r="G146" s="107">
        <f>G148</f>
        <v>150</v>
      </c>
    </row>
    <row r="147" spans="1:7" ht="45" customHeight="1">
      <c r="A147" s="51" t="s">
        <v>489</v>
      </c>
      <c r="B147" s="52" t="s">
        <v>422</v>
      </c>
      <c r="C147" s="53">
        <v>986</v>
      </c>
      <c r="D147" s="54" t="s">
        <v>564</v>
      </c>
      <c r="E147" s="55" t="s">
        <v>198</v>
      </c>
      <c r="F147" s="55">
        <v>200</v>
      </c>
      <c r="G147" s="107">
        <f>G148</f>
        <v>150</v>
      </c>
    </row>
    <row r="148" spans="1:7" ht="40.5" customHeight="1">
      <c r="A148" s="51" t="s">
        <v>490</v>
      </c>
      <c r="B148" s="52" t="s">
        <v>421</v>
      </c>
      <c r="C148" s="53">
        <v>986</v>
      </c>
      <c r="D148" s="54" t="s">
        <v>564</v>
      </c>
      <c r="E148" s="55" t="s">
        <v>198</v>
      </c>
      <c r="F148" s="55">
        <v>240</v>
      </c>
      <c r="G148" s="107">
        <v>150</v>
      </c>
    </row>
    <row r="149" spans="1:7" ht="57.75" customHeight="1">
      <c r="A149" s="51" t="s">
        <v>387</v>
      </c>
      <c r="B149" s="52" t="s">
        <v>291</v>
      </c>
      <c r="C149" s="53">
        <v>986</v>
      </c>
      <c r="D149" s="54" t="s">
        <v>564</v>
      </c>
      <c r="E149" s="55" t="s">
        <v>316</v>
      </c>
      <c r="F149" s="55"/>
      <c r="G149" s="107">
        <f>G151</f>
        <v>150</v>
      </c>
    </row>
    <row r="150" spans="1:7" ht="38.25" customHeight="1">
      <c r="A150" s="51" t="s">
        <v>491</v>
      </c>
      <c r="B150" s="52" t="s">
        <v>422</v>
      </c>
      <c r="C150" s="53">
        <v>986</v>
      </c>
      <c r="D150" s="54" t="s">
        <v>564</v>
      </c>
      <c r="E150" s="55" t="s">
        <v>316</v>
      </c>
      <c r="F150" s="55">
        <v>200</v>
      </c>
      <c r="G150" s="107">
        <f>G151</f>
        <v>150</v>
      </c>
    </row>
    <row r="151" spans="1:7" ht="39" customHeight="1">
      <c r="A151" s="51" t="s">
        <v>492</v>
      </c>
      <c r="B151" s="52" t="s">
        <v>421</v>
      </c>
      <c r="C151" s="53">
        <v>986</v>
      </c>
      <c r="D151" s="54" t="s">
        <v>564</v>
      </c>
      <c r="E151" s="55" t="s">
        <v>316</v>
      </c>
      <c r="F151" s="55">
        <v>240</v>
      </c>
      <c r="G151" s="107">
        <v>150</v>
      </c>
    </row>
    <row r="152" spans="1:7" ht="106.5" customHeight="1">
      <c r="A152" s="51" t="s">
        <v>388</v>
      </c>
      <c r="B152" s="52" t="s">
        <v>371</v>
      </c>
      <c r="C152" s="53">
        <v>986</v>
      </c>
      <c r="D152" s="54" t="s">
        <v>564</v>
      </c>
      <c r="E152" s="55" t="s">
        <v>317</v>
      </c>
      <c r="F152" s="55"/>
      <c r="G152" s="107">
        <f>G154</f>
        <v>50</v>
      </c>
    </row>
    <row r="153" spans="1:7" ht="44.25" customHeight="1">
      <c r="A153" s="51" t="s">
        <v>493</v>
      </c>
      <c r="B153" s="52" t="s">
        <v>422</v>
      </c>
      <c r="C153" s="53">
        <v>986</v>
      </c>
      <c r="D153" s="54" t="s">
        <v>564</v>
      </c>
      <c r="E153" s="55" t="s">
        <v>317</v>
      </c>
      <c r="F153" s="55">
        <v>200</v>
      </c>
      <c r="G153" s="107">
        <f>G154</f>
        <v>50</v>
      </c>
    </row>
    <row r="154" spans="1:7" ht="42" customHeight="1">
      <c r="A154" s="51" t="s">
        <v>494</v>
      </c>
      <c r="B154" s="52" t="s">
        <v>421</v>
      </c>
      <c r="C154" s="53">
        <v>986</v>
      </c>
      <c r="D154" s="54" t="s">
        <v>564</v>
      </c>
      <c r="E154" s="55" t="s">
        <v>317</v>
      </c>
      <c r="F154" s="55">
        <v>240</v>
      </c>
      <c r="G154" s="107">
        <v>50</v>
      </c>
    </row>
    <row r="155" spans="1:7" ht="29.25" customHeight="1">
      <c r="A155" s="41" t="s">
        <v>83</v>
      </c>
      <c r="B155" s="42" t="s">
        <v>341</v>
      </c>
      <c r="C155" s="43">
        <v>986</v>
      </c>
      <c r="D155" s="44" t="s">
        <v>577</v>
      </c>
      <c r="E155" s="45"/>
      <c r="F155" s="45"/>
      <c r="G155" s="116">
        <f>G156</f>
        <v>28735.899999999998</v>
      </c>
    </row>
    <row r="156" spans="1:7" ht="12.75">
      <c r="A156" s="51" t="s">
        <v>86</v>
      </c>
      <c r="B156" s="32" t="s">
        <v>212</v>
      </c>
      <c r="C156" s="33">
        <v>986</v>
      </c>
      <c r="D156" s="48" t="s">
        <v>565</v>
      </c>
      <c r="E156" s="49"/>
      <c r="F156" s="49"/>
      <c r="G156" s="107">
        <f>G157+G160+G163</f>
        <v>28735.899999999998</v>
      </c>
    </row>
    <row r="157" spans="1:7" ht="60" customHeight="1">
      <c r="A157" s="61" t="s">
        <v>213</v>
      </c>
      <c r="B157" s="52" t="s">
        <v>286</v>
      </c>
      <c r="C157" s="53">
        <v>986</v>
      </c>
      <c r="D157" s="54" t="s">
        <v>565</v>
      </c>
      <c r="E157" s="55" t="s">
        <v>268</v>
      </c>
      <c r="F157" s="55"/>
      <c r="G157" s="107">
        <f>G159</f>
        <v>18788.1</v>
      </c>
    </row>
    <row r="158" spans="1:7" ht="52.5" customHeight="1">
      <c r="A158" s="61" t="s">
        <v>495</v>
      </c>
      <c r="B158" s="52" t="s">
        <v>434</v>
      </c>
      <c r="C158" s="53">
        <v>986</v>
      </c>
      <c r="D158" s="54" t="s">
        <v>565</v>
      </c>
      <c r="E158" s="55" t="s">
        <v>268</v>
      </c>
      <c r="F158" s="55">
        <v>600</v>
      </c>
      <c r="G158" s="107">
        <f>G159</f>
        <v>18788.1</v>
      </c>
    </row>
    <row r="159" spans="1:7" ht="18" customHeight="1">
      <c r="A159" s="61" t="s">
        <v>496</v>
      </c>
      <c r="B159" s="52" t="s">
        <v>435</v>
      </c>
      <c r="C159" s="53">
        <v>986</v>
      </c>
      <c r="D159" s="54" t="s">
        <v>565</v>
      </c>
      <c r="E159" s="55" t="s">
        <v>268</v>
      </c>
      <c r="F159" s="55">
        <v>610</v>
      </c>
      <c r="G159" s="107">
        <v>18788.1</v>
      </c>
    </row>
    <row r="160" spans="1:7" ht="93.75" customHeight="1">
      <c r="A160" s="51" t="s">
        <v>214</v>
      </c>
      <c r="B160" s="52" t="s">
        <v>376</v>
      </c>
      <c r="C160" s="53">
        <v>986</v>
      </c>
      <c r="D160" s="54" t="s">
        <v>565</v>
      </c>
      <c r="E160" s="55" t="s">
        <v>372</v>
      </c>
      <c r="F160" s="55"/>
      <c r="G160" s="107">
        <f>G162</f>
        <v>8583.8</v>
      </c>
    </row>
    <row r="161" spans="1:7" ht="45" customHeight="1">
      <c r="A161" s="51" t="s">
        <v>497</v>
      </c>
      <c r="B161" s="52" t="s">
        <v>422</v>
      </c>
      <c r="C161" s="53">
        <v>986</v>
      </c>
      <c r="D161" s="54" t="s">
        <v>565</v>
      </c>
      <c r="E161" s="55" t="s">
        <v>372</v>
      </c>
      <c r="F161" s="55">
        <v>200</v>
      </c>
      <c r="G161" s="107">
        <f>G162</f>
        <v>8583.8</v>
      </c>
    </row>
    <row r="162" spans="1:7" ht="40.5" customHeight="1">
      <c r="A162" s="51" t="s">
        <v>498</v>
      </c>
      <c r="B162" s="52" t="s">
        <v>421</v>
      </c>
      <c r="C162" s="53">
        <v>986</v>
      </c>
      <c r="D162" s="54" t="s">
        <v>565</v>
      </c>
      <c r="E162" s="55" t="s">
        <v>372</v>
      </c>
      <c r="F162" s="55">
        <v>240</v>
      </c>
      <c r="G162" s="107">
        <v>8583.8</v>
      </c>
    </row>
    <row r="163" spans="1:7" ht="78" customHeight="1">
      <c r="A163" s="51" t="s">
        <v>267</v>
      </c>
      <c r="B163" s="52" t="s">
        <v>215</v>
      </c>
      <c r="C163" s="53">
        <v>986</v>
      </c>
      <c r="D163" s="54" t="s">
        <v>565</v>
      </c>
      <c r="E163" s="55" t="s">
        <v>373</v>
      </c>
      <c r="F163" s="55"/>
      <c r="G163" s="107">
        <f>G165</f>
        <v>1364</v>
      </c>
    </row>
    <row r="164" spans="1:7" ht="42" customHeight="1">
      <c r="A164" s="51" t="s">
        <v>499</v>
      </c>
      <c r="B164" s="52" t="s">
        <v>422</v>
      </c>
      <c r="C164" s="53">
        <v>986</v>
      </c>
      <c r="D164" s="54" t="s">
        <v>565</v>
      </c>
      <c r="E164" s="55" t="s">
        <v>373</v>
      </c>
      <c r="F164" s="55">
        <v>200</v>
      </c>
      <c r="G164" s="107">
        <f>G165</f>
        <v>1364</v>
      </c>
    </row>
    <row r="165" spans="1:7" ht="42" customHeight="1">
      <c r="A165" s="51" t="s">
        <v>500</v>
      </c>
      <c r="B165" s="52" t="s">
        <v>421</v>
      </c>
      <c r="C165" s="53">
        <v>986</v>
      </c>
      <c r="D165" s="54" t="s">
        <v>565</v>
      </c>
      <c r="E165" s="55" t="s">
        <v>373</v>
      </c>
      <c r="F165" s="55">
        <v>240</v>
      </c>
      <c r="G165" s="107">
        <v>1364</v>
      </c>
    </row>
    <row r="166" spans="1:7" ht="25.5" customHeight="1">
      <c r="A166" s="67" t="s">
        <v>216</v>
      </c>
      <c r="B166" s="42" t="s">
        <v>217</v>
      </c>
      <c r="C166" s="43">
        <v>986</v>
      </c>
      <c r="D166" s="45" t="s">
        <v>578</v>
      </c>
      <c r="E166" s="45"/>
      <c r="F166" s="45"/>
      <c r="G166" s="118">
        <f>G171+G167</f>
        <v>17215</v>
      </c>
    </row>
    <row r="167" spans="1:7" ht="17.25" customHeight="1">
      <c r="A167" s="68" t="s">
        <v>96</v>
      </c>
      <c r="B167" s="32" t="s">
        <v>379</v>
      </c>
      <c r="C167" s="33">
        <v>986</v>
      </c>
      <c r="D167" s="49" t="s">
        <v>566</v>
      </c>
      <c r="E167" s="49"/>
      <c r="F167" s="49"/>
      <c r="G167" s="114">
        <f>G168</f>
        <v>154.4</v>
      </c>
    </row>
    <row r="168" spans="1:7" ht="171" customHeight="1">
      <c r="A168" s="69" t="s">
        <v>219</v>
      </c>
      <c r="B168" s="110" t="s">
        <v>365</v>
      </c>
      <c r="C168" s="53">
        <v>986</v>
      </c>
      <c r="D168" s="70" t="s">
        <v>566</v>
      </c>
      <c r="E168" s="55"/>
      <c r="F168" s="55"/>
      <c r="G168" s="108">
        <f>G170</f>
        <v>154.4</v>
      </c>
    </row>
    <row r="169" spans="1:7" ht="25.5" customHeight="1">
      <c r="A169" s="69" t="s">
        <v>501</v>
      </c>
      <c r="B169" s="110" t="s">
        <v>437</v>
      </c>
      <c r="C169" s="8">
        <v>986</v>
      </c>
      <c r="D169" s="71" t="s">
        <v>566</v>
      </c>
      <c r="E169" s="55" t="s">
        <v>380</v>
      </c>
      <c r="F169" s="55">
        <v>300</v>
      </c>
      <c r="G169" s="108">
        <f>G170</f>
        <v>154.4</v>
      </c>
    </row>
    <row r="170" spans="1:7" ht="28.5" customHeight="1">
      <c r="A170" s="69" t="s">
        <v>502</v>
      </c>
      <c r="B170" s="52" t="s">
        <v>436</v>
      </c>
      <c r="C170" s="8">
        <v>986</v>
      </c>
      <c r="D170" s="71" t="s">
        <v>566</v>
      </c>
      <c r="E170" s="55" t="s">
        <v>380</v>
      </c>
      <c r="F170" s="55">
        <v>310</v>
      </c>
      <c r="G170" s="108">
        <v>154.4</v>
      </c>
    </row>
    <row r="171" spans="1:7" ht="21" customHeight="1">
      <c r="A171" s="68" t="s">
        <v>99</v>
      </c>
      <c r="B171" s="32" t="s">
        <v>218</v>
      </c>
      <c r="C171" s="33">
        <v>986</v>
      </c>
      <c r="D171" s="49" t="s">
        <v>567</v>
      </c>
      <c r="E171" s="49"/>
      <c r="F171" s="49"/>
      <c r="G171" s="114">
        <f>G175+G172+G178</f>
        <v>17060.6</v>
      </c>
    </row>
    <row r="172" spans="1:7" ht="67.5" customHeight="1">
      <c r="A172" s="69" t="s">
        <v>101</v>
      </c>
      <c r="B172" s="52" t="s">
        <v>402</v>
      </c>
      <c r="C172" s="53">
        <v>986</v>
      </c>
      <c r="D172" s="70" t="s">
        <v>567</v>
      </c>
      <c r="E172" s="55" t="s">
        <v>403</v>
      </c>
      <c r="F172" s="55"/>
      <c r="G172" s="108">
        <f>G173</f>
        <v>8826.6</v>
      </c>
    </row>
    <row r="173" spans="1:7" ht="31.5" customHeight="1">
      <c r="A173" s="69" t="s">
        <v>103</v>
      </c>
      <c r="B173" s="110" t="s">
        <v>437</v>
      </c>
      <c r="C173" s="8">
        <v>986</v>
      </c>
      <c r="D173" s="71" t="s">
        <v>567</v>
      </c>
      <c r="E173" s="55" t="s">
        <v>403</v>
      </c>
      <c r="F173" s="55">
        <v>300</v>
      </c>
      <c r="G173" s="108">
        <f>G174</f>
        <v>8826.6</v>
      </c>
    </row>
    <row r="174" spans="1:7" ht="26.25" customHeight="1">
      <c r="A174" s="69" t="s">
        <v>503</v>
      </c>
      <c r="B174" s="52" t="s">
        <v>436</v>
      </c>
      <c r="C174" s="8">
        <v>986</v>
      </c>
      <c r="D174" s="71" t="s">
        <v>567</v>
      </c>
      <c r="E174" s="55" t="s">
        <v>403</v>
      </c>
      <c r="F174" s="55">
        <v>310</v>
      </c>
      <c r="G174" s="108">
        <v>8826.6</v>
      </c>
    </row>
    <row r="175" spans="1:7" ht="51" customHeight="1">
      <c r="A175" s="72" t="s">
        <v>381</v>
      </c>
      <c r="B175" s="52" t="s">
        <v>404</v>
      </c>
      <c r="C175" s="53">
        <v>986</v>
      </c>
      <c r="D175" s="70" t="s">
        <v>567</v>
      </c>
      <c r="E175" s="55" t="s">
        <v>405</v>
      </c>
      <c r="F175" s="55"/>
      <c r="G175" s="108">
        <f>G177</f>
        <v>3381.4</v>
      </c>
    </row>
    <row r="176" spans="1:7" ht="24.75" customHeight="1">
      <c r="A176" s="72" t="s">
        <v>504</v>
      </c>
      <c r="B176" s="110" t="s">
        <v>437</v>
      </c>
      <c r="C176" s="8">
        <v>986</v>
      </c>
      <c r="D176" s="70" t="s">
        <v>567</v>
      </c>
      <c r="E176" s="55" t="s">
        <v>405</v>
      </c>
      <c r="F176" s="55">
        <v>300</v>
      </c>
      <c r="G176" s="108">
        <f>G177</f>
        <v>3381.4</v>
      </c>
    </row>
    <row r="177" spans="1:7" ht="20.25" customHeight="1">
      <c r="A177" s="72" t="s">
        <v>505</v>
      </c>
      <c r="B177" s="52" t="s">
        <v>589</v>
      </c>
      <c r="C177" s="8">
        <v>986</v>
      </c>
      <c r="D177" s="70" t="s">
        <v>567</v>
      </c>
      <c r="E177" s="55" t="s">
        <v>405</v>
      </c>
      <c r="F177" s="55">
        <v>360</v>
      </c>
      <c r="G177" s="108">
        <v>3381.4</v>
      </c>
    </row>
    <row r="178" spans="1:7" ht="64.5" customHeight="1">
      <c r="A178" s="51" t="s">
        <v>382</v>
      </c>
      <c r="B178" s="52" t="s">
        <v>414</v>
      </c>
      <c r="C178" s="53">
        <v>986</v>
      </c>
      <c r="D178" s="70" t="s">
        <v>567</v>
      </c>
      <c r="E178" s="55" t="s">
        <v>406</v>
      </c>
      <c r="F178" s="55"/>
      <c r="G178" s="108">
        <f>G180+G182</f>
        <v>4852.6</v>
      </c>
    </row>
    <row r="179" spans="1:7" ht="96.75" customHeight="1">
      <c r="A179" s="51" t="s">
        <v>506</v>
      </c>
      <c r="B179" s="52" t="s">
        <v>438</v>
      </c>
      <c r="C179" s="53">
        <v>986</v>
      </c>
      <c r="D179" s="70" t="s">
        <v>567</v>
      </c>
      <c r="E179" s="55" t="s">
        <v>406</v>
      </c>
      <c r="F179" s="55">
        <v>100</v>
      </c>
      <c r="G179" s="108">
        <f>G180</f>
        <v>4516</v>
      </c>
    </row>
    <row r="180" spans="1:7" ht="36.75" customHeight="1">
      <c r="A180" s="51" t="s">
        <v>515</v>
      </c>
      <c r="B180" s="52" t="s">
        <v>417</v>
      </c>
      <c r="C180" s="53">
        <v>986</v>
      </c>
      <c r="D180" s="70" t="s">
        <v>567</v>
      </c>
      <c r="E180" s="55" t="s">
        <v>406</v>
      </c>
      <c r="F180" s="55">
        <v>120</v>
      </c>
      <c r="G180" s="108">
        <v>4516</v>
      </c>
    </row>
    <row r="181" spans="1:7" ht="36.75" customHeight="1">
      <c r="A181" s="51" t="s">
        <v>513</v>
      </c>
      <c r="B181" s="52" t="s">
        <v>422</v>
      </c>
      <c r="C181" s="53">
        <v>986</v>
      </c>
      <c r="D181" s="70" t="s">
        <v>567</v>
      </c>
      <c r="E181" s="55" t="s">
        <v>406</v>
      </c>
      <c r="F181" s="55">
        <v>200</v>
      </c>
      <c r="G181" s="108">
        <f>G182</f>
        <v>336.6</v>
      </c>
    </row>
    <row r="182" spans="1:7" ht="39" customHeight="1">
      <c r="A182" s="51" t="s">
        <v>514</v>
      </c>
      <c r="B182" s="52" t="s">
        <v>421</v>
      </c>
      <c r="C182" s="53">
        <v>986</v>
      </c>
      <c r="D182" s="70" t="s">
        <v>567</v>
      </c>
      <c r="E182" s="55" t="s">
        <v>406</v>
      </c>
      <c r="F182" s="55">
        <v>240</v>
      </c>
      <c r="G182" s="108">
        <v>336.6</v>
      </c>
    </row>
    <row r="183" spans="1:7" ht="31.5" customHeight="1">
      <c r="A183" s="41">
        <v>9</v>
      </c>
      <c r="B183" s="42" t="s">
        <v>220</v>
      </c>
      <c r="C183" s="43">
        <v>986</v>
      </c>
      <c r="D183" s="44" t="s">
        <v>579</v>
      </c>
      <c r="E183" s="45"/>
      <c r="F183" s="45"/>
      <c r="G183" s="117">
        <f>G184</f>
        <v>12690.1</v>
      </c>
    </row>
    <row r="184" spans="1:7" ht="21.75" customHeight="1">
      <c r="A184" s="51" t="s">
        <v>221</v>
      </c>
      <c r="B184" s="32" t="s">
        <v>222</v>
      </c>
      <c r="C184" s="33">
        <v>986</v>
      </c>
      <c r="D184" s="48" t="s">
        <v>568</v>
      </c>
      <c r="E184" s="49"/>
      <c r="F184" s="49"/>
      <c r="G184" s="107">
        <f>G188+G185</f>
        <v>12690.1</v>
      </c>
    </row>
    <row r="185" spans="1:7" ht="59.25" customHeight="1">
      <c r="A185" s="51" t="s">
        <v>223</v>
      </c>
      <c r="B185" s="52" t="s">
        <v>290</v>
      </c>
      <c r="C185" s="53">
        <v>986</v>
      </c>
      <c r="D185" s="54" t="s">
        <v>568</v>
      </c>
      <c r="E185" s="55" t="s">
        <v>224</v>
      </c>
      <c r="F185" s="55"/>
      <c r="G185" s="107">
        <f>G187</f>
        <v>11068.5</v>
      </c>
    </row>
    <row r="186" spans="1:7" ht="39.75" customHeight="1">
      <c r="A186" s="51" t="s">
        <v>516</v>
      </c>
      <c r="B186" s="52" t="s">
        <v>434</v>
      </c>
      <c r="C186" s="53">
        <v>986</v>
      </c>
      <c r="D186" s="54" t="s">
        <v>568</v>
      </c>
      <c r="E186" s="55" t="s">
        <v>224</v>
      </c>
      <c r="F186" s="55">
        <v>600</v>
      </c>
      <c r="G186" s="107">
        <f>G187</f>
        <v>11068.5</v>
      </c>
    </row>
    <row r="187" spans="1:7" ht="16.5" customHeight="1">
      <c r="A187" s="51" t="s">
        <v>517</v>
      </c>
      <c r="B187" s="52" t="s">
        <v>435</v>
      </c>
      <c r="C187" s="53">
        <v>986</v>
      </c>
      <c r="D187" s="54" t="s">
        <v>568</v>
      </c>
      <c r="E187" s="55" t="s">
        <v>224</v>
      </c>
      <c r="F187" s="55">
        <v>610</v>
      </c>
      <c r="G187" s="107">
        <v>11068.5</v>
      </c>
    </row>
    <row r="188" spans="1:7" ht="69.75" customHeight="1">
      <c r="A188" s="51" t="s">
        <v>225</v>
      </c>
      <c r="B188" s="52" t="s">
        <v>374</v>
      </c>
      <c r="C188" s="53">
        <v>986</v>
      </c>
      <c r="D188" s="54" t="s">
        <v>568</v>
      </c>
      <c r="E188" s="55" t="s">
        <v>375</v>
      </c>
      <c r="F188" s="55"/>
      <c r="G188" s="107">
        <f>G190</f>
        <v>1621.6</v>
      </c>
    </row>
    <row r="189" spans="1:7" ht="30" customHeight="1">
      <c r="A189" s="51" t="s">
        <v>518</v>
      </c>
      <c r="B189" s="52" t="s">
        <v>422</v>
      </c>
      <c r="C189" s="53">
        <v>986</v>
      </c>
      <c r="D189" s="54" t="s">
        <v>568</v>
      </c>
      <c r="E189" s="55" t="s">
        <v>375</v>
      </c>
      <c r="F189" s="55">
        <v>200</v>
      </c>
      <c r="G189" s="107">
        <f>G190</f>
        <v>1621.6</v>
      </c>
    </row>
    <row r="190" spans="1:7" ht="40.5" customHeight="1">
      <c r="A190" s="51" t="s">
        <v>519</v>
      </c>
      <c r="B190" s="52" t="s">
        <v>421</v>
      </c>
      <c r="C190" s="53">
        <v>986</v>
      </c>
      <c r="D190" s="54" t="s">
        <v>568</v>
      </c>
      <c r="E190" s="55" t="s">
        <v>375</v>
      </c>
      <c r="F190" s="55">
        <v>240</v>
      </c>
      <c r="G190" s="107">
        <v>1621.6</v>
      </c>
    </row>
    <row r="191" spans="1:7" ht="27.75" customHeight="1">
      <c r="A191" s="41">
        <v>10</v>
      </c>
      <c r="B191" s="42" t="s">
        <v>226</v>
      </c>
      <c r="C191" s="45">
        <v>986</v>
      </c>
      <c r="D191" s="45" t="s">
        <v>580</v>
      </c>
      <c r="E191" s="45"/>
      <c r="F191" s="45"/>
      <c r="G191" s="115">
        <f>G192</f>
        <v>2300</v>
      </c>
    </row>
    <row r="192" spans="1:7" ht="29.25" customHeight="1">
      <c r="A192" s="73" t="s">
        <v>227</v>
      </c>
      <c r="B192" s="32" t="s">
        <v>228</v>
      </c>
      <c r="C192" s="33">
        <v>986</v>
      </c>
      <c r="D192" s="48" t="s">
        <v>569</v>
      </c>
      <c r="E192" s="49"/>
      <c r="F192" s="49"/>
      <c r="G192" s="114">
        <f>G193+G196</f>
        <v>2300</v>
      </c>
    </row>
    <row r="193" spans="1:7" ht="41.25" customHeight="1">
      <c r="A193" s="51" t="s">
        <v>229</v>
      </c>
      <c r="B193" s="52" t="s">
        <v>230</v>
      </c>
      <c r="C193" s="53">
        <v>986</v>
      </c>
      <c r="D193" s="54" t="s">
        <v>569</v>
      </c>
      <c r="E193" s="55" t="s">
        <v>231</v>
      </c>
      <c r="F193" s="55"/>
      <c r="G193" s="107">
        <f>G195</f>
        <v>2200</v>
      </c>
    </row>
    <row r="194" spans="1:7" ht="41.25" customHeight="1">
      <c r="A194" s="51" t="s">
        <v>520</v>
      </c>
      <c r="B194" s="52" t="s">
        <v>422</v>
      </c>
      <c r="C194" s="53">
        <v>986</v>
      </c>
      <c r="D194" s="54" t="s">
        <v>569</v>
      </c>
      <c r="E194" s="55" t="s">
        <v>231</v>
      </c>
      <c r="F194" s="55">
        <v>200</v>
      </c>
      <c r="G194" s="108">
        <f>G195</f>
        <v>2200</v>
      </c>
    </row>
    <row r="195" spans="1:7" ht="38.25" customHeight="1">
      <c r="A195" s="51" t="s">
        <v>521</v>
      </c>
      <c r="B195" s="52" t="s">
        <v>421</v>
      </c>
      <c r="C195" s="53">
        <v>986</v>
      </c>
      <c r="D195" s="54" t="s">
        <v>569</v>
      </c>
      <c r="E195" s="55" t="s">
        <v>231</v>
      </c>
      <c r="F195" s="55">
        <v>240</v>
      </c>
      <c r="G195" s="108">
        <v>2200</v>
      </c>
    </row>
    <row r="196" spans="1:7" ht="32.25" customHeight="1">
      <c r="A196" s="51" t="s">
        <v>232</v>
      </c>
      <c r="B196" s="52" t="s">
        <v>292</v>
      </c>
      <c r="C196" s="53">
        <v>986</v>
      </c>
      <c r="D196" s="54" t="s">
        <v>569</v>
      </c>
      <c r="E196" s="55" t="s">
        <v>233</v>
      </c>
      <c r="F196" s="55"/>
      <c r="G196" s="107">
        <f>G198</f>
        <v>100</v>
      </c>
    </row>
    <row r="197" spans="1:7" ht="32.25" customHeight="1">
      <c r="A197" s="51" t="s">
        <v>522</v>
      </c>
      <c r="B197" s="52" t="s">
        <v>422</v>
      </c>
      <c r="C197" s="53">
        <v>986</v>
      </c>
      <c r="D197" s="54" t="s">
        <v>569</v>
      </c>
      <c r="E197" s="55" t="s">
        <v>233</v>
      </c>
      <c r="F197" s="55">
        <v>200</v>
      </c>
      <c r="G197" s="108">
        <f>G198</f>
        <v>100</v>
      </c>
    </row>
    <row r="198" spans="1:7" ht="39.75" customHeight="1">
      <c r="A198" s="51" t="s">
        <v>523</v>
      </c>
      <c r="B198" s="52" t="s">
        <v>421</v>
      </c>
      <c r="C198" s="53">
        <v>986</v>
      </c>
      <c r="D198" s="54" t="s">
        <v>569</v>
      </c>
      <c r="E198" s="55" t="s">
        <v>233</v>
      </c>
      <c r="F198" s="55">
        <v>240</v>
      </c>
      <c r="G198" s="108">
        <v>100</v>
      </c>
    </row>
  </sheetData>
  <sheetProtection/>
  <mergeCells count="1">
    <mergeCell ref="A6:G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23.625" style="0" customWidth="1"/>
    <col min="2" max="2" width="31.25390625" style="0" customWidth="1"/>
    <col min="3" max="3" width="13.625" style="0" customWidth="1"/>
  </cols>
  <sheetData>
    <row r="1" ht="12.75">
      <c r="C1" s="2" t="s">
        <v>276</v>
      </c>
    </row>
    <row r="2" ht="12.75">
      <c r="C2" s="2" t="s">
        <v>1</v>
      </c>
    </row>
    <row r="3" ht="12.75">
      <c r="C3" s="2" t="s">
        <v>593</v>
      </c>
    </row>
    <row r="4" ht="12.75">
      <c r="C4" s="2"/>
    </row>
    <row r="5" spans="1:5" ht="21.75" customHeight="1">
      <c r="A5" s="138"/>
      <c r="B5" s="138"/>
      <c r="C5" s="138"/>
      <c r="D5" s="2"/>
      <c r="E5" s="2"/>
    </row>
    <row r="6" spans="1:3" ht="53.25" customHeight="1">
      <c r="A6" s="139" t="s">
        <v>411</v>
      </c>
      <c r="B6" s="139"/>
      <c r="C6" s="139"/>
    </row>
    <row r="7" ht="12.75">
      <c r="C7" s="31" t="s">
        <v>2</v>
      </c>
    </row>
    <row r="8" spans="1:3" ht="15.75">
      <c r="A8" s="74" t="s">
        <v>235</v>
      </c>
      <c r="B8" s="74" t="s">
        <v>127</v>
      </c>
      <c r="C8" s="74" t="s">
        <v>6</v>
      </c>
    </row>
    <row r="9" spans="1:3" ht="25.5">
      <c r="A9" s="33"/>
      <c r="B9" s="33" t="s">
        <v>340</v>
      </c>
      <c r="C9" s="125">
        <f>C10</f>
        <v>13413.6</v>
      </c>
    </row>
    <row r="10" spans="1:3" ht="38.25">
      <c r="A10" s="53" t="s">
        <v>301</v>
      </c>
      <c r="B10" s="33" t="s">
        <v>338</v>
      </c>
      <c r="C10" s="126">
        <f>C11</f>
        <v>13413.6</v>
      </c>
    </row>
    <row r="11" spans="1:3" ht="25.5">
      <c r="A11" s="53" t="s">
        <v>302</v>
      </c>
      <c r="B11" s="75" t="s">
        <v>339</v>
      </c>
      <c r="C11" s="126">
        <f>13413.6</f>
        <v>13413.6</v>
      </c>
    </row>
  </sheetData>
  <sheetProtection/>
  <mergeCells count="2">
    <mergeCell ref="A5:C5"/>
    <mergeCell ref="A6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23.625" style="0" customWidth="1"/>
    <col min="2" max="2" width="31.25390625" style="0" customWidth="1"/>
    <col min="3" max="3" width="13.625" style="0" customWidth="1"/>
  </cols>
  <sheetData>
    <row r="1" ht="12.75">
      <c r="C1" s="2" t="s">
        <v>334</v>
      </c>
    </row>
    <row r="2" ht="12.75">
      <c r="C2" s="2" t="s">
        <v>1</v>
      </c>
    </row>
    <row r="3" ht="12.75">
      <c r="C3" s="2" t="s">
        <v>593</v>
      </c>
    </row>
    <row r="4" ht="12.75">
      <c r="C4" s="2"/>
    </row>
    <row r="5" spans="1:5" ht="21.75" customHeight="1">
      <c r="A5" s="138"/>
      <c r="B5" s="138"/>
      <c r="C5" s="138"/>
      <c r="D5" s="2"/>
      <c r="E5" s="2"/>
    </row>
    <row r="6" spans="1:3" ht="75" customHeight="1">
      <c r="A6" s="139" t="s">
        <v>412</v>
      </c>
      <c r="B6" s="139"/>
      <c r="C6" s="139"/>
    </row>
    <row r="7" ht="12.75">
      <c r="C7" s="31" t="s">
        <v>2</v>
      </c>
    </row>
    <row r="8" spans="1:3" ht="15.75">
      <c r="A8" s="74" t="s">
        <v>235</v>
      </c>
      <c r="B8" s="74" t="s">
        <v>127</v>
      </c>
      <c r="C8" s="74" t="s">
        <v>6</v>
      </c>
    </row>
    <row r="9" spans="1:3" ht="25.5">
      <c r="A9" s="33"/>
      <c r="B9" s="33" t="s">
        <v>340</v>
      </c>
      <c r="C9" s="125">
        <f>C10</f>
        <v>13413.579999999987</v>
      </c>
    </row>
    <row r="10" spans="1:3" ht="38.25">
      <c r="A10" s="53" t="s">
        <v>301</v>
      </c>
      <c r="B10" s="33" t="s">
        <v>338</v>
      </c>
      <c r="C10" s="126">
        <f>C11</f>
        <v>13413.579999999987</v>
      </c>
    </row>
    <row r="11" spans="1:3" ht="25.5">
      <c r="A11" s="53" t="s">
        <v>302</v>
      </c>
      <c r="B11" s="75" t="s">
        <v>339</v>
      </c>
      <c r="C11" s="126">
        <f>C15+C12</f>
        <v>13413.579999999987</v>
      </c>
    </row>
    <row r="12" spans="1:3" ht="25.5">
      <c r="A12" s="53" t="s">
        <v>342</v>
      </c>
      <c r="B12" s="75" t="s">
        <v>237</v>
      </c>
      <c r="C12" s="126">
        <f>C13</f>
        <v>-195548.12</v>
      </c>
    </row>
    <row r="13" spans="1:3" ht="25.5">
      <c r="A13" s="53" t="s">
        <v>343</v>
      </c>
      <c r="B13" s="76" t="s">
        <v>238</v>
      </c>
      <c r="C13" s="127">
        <f>C14</f>
        <v>-195548.12</v>
      </c>
    </row>
    <row r="14" spans="1:8" ht="71.25" customHeight="1">
      <c r="A14" s="53" t="s">
        <v>239</v>
      </c>
      <c r="B14" s="76" t="s">
        <v>240</v>
      </c>
      <c r="C14" s="127">
        <f>-'ДОХОДЫ пр.2   (2)'!D10</f>
        <v>-195548.12</v>
      </c>
      <c r="H14" s="77"/>
    </row>
    <row r="15" spans="1:3" ht="25.5">
      <c r="A15" s="53" t="s">
        <v>303</v>
      </c>
      <c r="B15" s="75" t="s">
        <v>241</v>
      </c>
      <c r="C15" s="126">
        <f>C16</f>
        <v>208961.69999999998</v>
      </c>
    </row>
    <row r="16" spans="1:3" ht="25.5">
      <c r="A16" s="53" t="s">
        <v>344</v>
      </c>
      <c r="B16" s="75" t="s">
        <v>242</v>
      </c>
      <c r="C16" s="126">
        <f>C17</f>
        <v>208961.69999999998</v>
      </c>
    </row>
    <row r="17" spans="1:3" ht="76.5">
      <c r="A17" s="53" t="s">
        <v>243</v>
      </c>
      <c r="B17" s="76" t="s">
        <v>570</v>
      </c>
      <c r="C17" s="127">
        <f>'Приложение 4 Ведомственная'!G9</f>
        <v>208961.69999999998</v>
      </c>
    </row>
  </sheetData>
  <sheetProtection/>
  <mergeCells count="2">
    <mergeCell ref="A5:C5"/>
    <mergeCell ref="A6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6.625" style="0" customWidth="1"/>
    <col min="2" max="2" width="24.625" style="0" customWidth="1"/>
    <col min="3" max="3" width="45.25390625" style="0" customWidth="1"/>
  </cols>
  <sheetData>
    <row r="1" spans="1:5" ht="15.75">
      <c r="A1" s="78"/>
      <c r="B1" s="78"/>
      <c r="C1" s="2" t="s">
        <v>332</v>
      </c>
      <c r="E1" s="79"/>
    </row>
    <row r="2" spans="1:5" ht="15.75">
      <c r="A2" s="78"/>
      <c r="B2" s="78"/>
      <c r="C2" s="2" t="s">
        <v>1</v>
      </c>
      <c r="E2" s="79"/>
    </row>
    <row r="3" spans="1:5" ht="15.75">
      <c r="A3" s="78"/>
      <c r="B3" s="78"/>
      <c r="C3" s="2" t="s">
        <v>593</v>
      </c>
      <c r="E3" s="79"/>
    </row>
    <row r="4" spans="1:5" ht="15.75">
      <c r="A4" s="78"/>
      <c r="B4" s="78"/>
      <c r="C4" s="2"/>
      <c r="E4" s="79"/>
    </row>
    <row r="5" spans="1:5" ht="15.75">
      <c r="A5" s="78"/>
      <c r="B5" s="78"/>
      <c r="C5" s="2"/>
      <c r="E5" s="79"/>
    </row>
    <row r="6" spans="1:5" ht="15.75">
      <c r="A6" s="140" t="s">
        <v>245</v>
      </c>
      <c r="B6" s="140"/>
      <c r="C6" s="140"/>
      <c r="E6" s="79"/>
    </row>
    <row r="7" spans="1:5" ht="15.75">
      <c r="A7" s="140" t="s">
        <v>246</v>
      </c>
      <c r="B7" s="140"/>
      <c r="C7" s="140"/>
      <c r="E7" s="79"/>
    </row>
    <row r="8" spans="1:5" ht="15.75">
      <c r="A8" s="140" t="s">
        <v>247</v>
      </c>
      <c r="B8" s="140"/>
      <c r="C8" s="140"/>
      <c r="E8" s="79"/>
    </row>
    <row r="9" spans="1:5" ht="15" customHeight="1">
      <c r="A9" s="140" t="s">
        <v>248</v>
      </c>
      <c r="B9" s="140"/>
      <c r="C9" s="140"/>
      <c r="D9" s="4"/>
      <c r="E9" s="4"/>
    </row>
    <row r="10" spans="1:5" ht="15.75">
      <c r="A10" s="78"/>
      <c r="B10" s="78"/>
      <c r="C10" s="78"/>
      <c r="E10" s="80"/>
    </row>
    <row r="11" spans="1:5" ht="35.25" customHeight="1">
      <c r="A11" s="141" t="s">
        <v>249</v>
      </c>
      <c r="B11" s="141"/>
      <c r="C11" s="141" t="s">
        <v>250</v>
      </c>
      <c r="E11" s="80"/>
    </row>
    <row r="12" spans="1:5" ht="44.25" customHeight="1">
      <c r="A12" s="53" t="s">
        <v>251</v>
      </c>
      <c r="B12" s="53" t="s">
        <v>252</v>
      </c>
      <c r="C12" s="141"/>
      <c r="E12" s="80"/>
    </row>
    <row r="13" spans="1:3" ht="34.5" customHeight="1">
      <c r="A13" s="53">
        <v>986</v>
      </c>
      <c r="B13" s="53"/>
      <c r="C13" s="53" t="s">
        <v>280</v>
      </c>
    </row>
    <row r="14" spans="1:3" ht="84" customHeight="1">
      <c r="A14" s="53">
        <v>986</v>
      </c>
      <c r="B14" s="81" t="s">
        <v>253</v>
      </c>
      <c r="C14" s="17" t="s">
        <v>73</v>
      </c>
    </row>
    <row r="15" spans="1:3" ht="42" customHeight="1">
      <c r="A15" s="53">
        <v>986</v>
      </c>
      <c r="B15" s="81" t="s">
        <v>586</v>
      </c>
      <c r="C15" s="17" t="s">
        <v>91</v>
      </c>
    </row>
    <row r="16" spans="1:3" ht="51">
      <c r="A16" s="53">
        <v>986</v>
      </c>
      <c r="B16" s="82" t="s">
        <v>254</v>
      </c>
      <c r="C16" s="17" t="s">
        <v>88</v>
      </c>
    </row>
    <row r="17" spans="1:3" ht="25.5">
      <c r="A17" s="53">
        <v>986</v>
      </c>
      <c r="B17" s="82" t="s">
        <v>255</v>
      </c>
      <c r="C17" s="17" t="s">
        <v>93</v>
      </c>
    </row>
    <row r="18" spans="1:3" ht="59.25" customHeight="1">
      <c r="A18" s="53">
        <v>986</v>
      </c>
      <c r="B18" s="82" t="s">
        <v>587</v>
      </c>
      <c r="C18" s="17" t="s">
        <v>102</v>
      </c>
    </row>
    <row r="19" spans="1:3" ht="76.5">
      <c r="A19" s="62">
        <v>986</v>
      </c>
      <c r="B19" s="82" t="s">
        <v>256</v>
      </c>
      <c r="C19" s="17" t="s">
        <v>257</v>
      </c>
    </row>
    <row r="20" spans="1:3" ht="89.25">
      <c r="A20" s="62">
        <v>986</v>
      </c>
      <c r="B20" s="82" t="s">
        <v>258</v>
      </c>
      <c r="C20" s="17" t="s">
        <v>259</v>
      </c>
    </row>
    <row r="21" spans="1:3" ht="89.25">
      <c r="A21" s="53">
        <v>986</v>
      </c>
      <c r="B21" s="82" t="s">
        <v>260</v>
      </c>
      <c r="C21" s="17" t="s">
        <v>261</v>
      </c>
    </row>
    <row r="22" spans="1:3" ht="66.75" customHeight="1">
      <c r="A22" s="53">
        <v>986</v>
      </c>
      <c r="B22" s="82" t="s">
        <v>588</v>
      </c>
      <c r="C22" s="17" t="s">
        <v>114</v>
      </c>
    </row>
    <row r="23" spans="1:3" ht="51" customHeight="1">
      <c r="A23" s="62">
        <v>986</v>
      </c>
      <c r="B23" s="82" t="s">
        <v>262</v>
      </c>
      <c r="C23" s="17" t="s">
        <v>263</v>
      </c>
    </row>
    <row r="24" spans="1:3" ht="63.75">
      <c r="A24" s="53">
        <v>986</v>
      </c>
      <c r="B24" s="82" t="s">
        <v>264</v>
      </c>
      <c r="C24" s="17" t="s">
        <v>265</v>
      </c>
    </row>
    <row r="25" spans="1:3" ht="140.25">
      <c r="A25" s="62">
        <v>986</v>
      </c>
      <c r="B25" s="82" t="s">
        <v>124</v>
      </c>
      <c r="C25" s="17" t="s">
        <v>125</v>
      </c>
    </row>
  </sheetData>
  <sheetProtection/>
  <mergeCells count="6">
    <mergeCell ref="A6:C6"/>
    <mergeCell ref="A7:C7"/>
    <mergeCell ref="A8:C8"/>
    <mergeCell ref="A9:C9"/>
    <mergeCell ref="A11:B11"/>
    <mergeCell ref="C11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8.00390625" style="0" customWidth="1"/>
    <col min="2" max="2" width="25.875" style="0" customWidth="1"/>
    <col min="3" max="3" width="43.25390625" style="0" customWidth="1"/>
  </cols>
  <sheetData>
    <row r="1" spans="3:7" ht="15.75">
      <c r="C1" s="2" t="s">
        <v>333</v>
      </c>
      <c r="G1" s="79"/>
    </row>
    <row r="2" spans="3:7" ht="15.75">
      <c r="C2" s="2" t="s">
        <v>1</v>
      </c>
      <c r="G2" s="79"/>
    </row>
    <row r="3" spans="3:7" ht="15.75">
      <c r="C3" s="2" t="s">
        <v>593</v>
      </c>
      <c r="G3" s="79"/>
    </row>
    <row r="4" spans="3:7" ht="15.75">
      <c r="C4" s="2"/>
      <c r="G4" s="79"/>
    </row>
    <row r="5" ht="12.75" customHeight="1">
      <c r="G5" s="92"/>
    </row>
    <row r="6" spans="1:7" ht="15.75">
      <c r="A6" s="31"/>
      <c r="B6" s="31"/>
      <c r="C6" s="31"/>
      <c r="G6" s="92"/>
    </row>
    <row r="7" spans="1:7" ht="15.75">
      <c r="A7" s="140" t="s">
        <v>245</v>
      </c>
      <c r="B7" s="140"/>
      <c r="C7" s="140"/>
      <c r="G7" s="92"/>
    </row>
    <row r="8" spans="1:7" ht="37.5" customHeight="1">
      <c r="A8" s="142" t="s">
        <v>277</v>
      </c>
      <c r="B8" s="142"/>
      <c r="C8" s="142"/>
      <c r="G8" s="80"/>
    </row>
    <row r="9" spans="1:7" ht="15.75">
      <c r="A9" s="31"/>
      <c r="B9" s="31"/>
      <c r="C9" s="31"/>
      <c r="G9" s="92"/>
    </row>
    <row r="10" spans="1:7" ht="15.75">
      <c r="A10" s="31"/>
      <c r="B10" s="31"/>
      <c r="C10" s="2"/>
      <c r="G10" s="79"/>
    </row>
    <row r="11" spans="1:9" ht="47.25" customHeight="1">
      <c r="A11" s="53" t="s">
        <v>278</v>
      </c>
      <c r="B11" s="53" t="s">
        <v>279</v>
      </c>
      <c r="C11" s="53" t="s">
        <v>127</v>
      </c>
      <c r="G11" s="93"/>
      <c r="H11" s="93"/>
      <c r="I11" s="93"/>
    </row>
    <row r="12" spans="1:9" ht="36" customHeight="1">
      <c r="A12" s="53"/>
      <c r="B12" s="53"/>
      <c r="C12" s="101" t="s">
        <v>280</v>
      </c>
      <c r="G12" s="93"/>
      <c r="H12" s="93"/>
      <c r="I12" s="93"/>
    </row>
    <row r="13" spans="1:9" ht="25.5">
      <c r="A13" s="53"/>
      <c r="B13" s="53" t="s">
        <v>281</v>
      </c>
      <c r="C13" s="75" t="s">
        <v>236</v>
      </c>
      <c r="G13" s="93"/>
      <c r="H13" s="93"/>
      <c r="I13" s="93"/>
    </row>
    <row r="14" spans="1:9" ht="15.75">
      <c r="A14" s="53"/>
      <c r="B14" s="53" t="s">
        <v>282</v>
      </c>
      <c r="C14" s="75" t="s">
        <v>237</v>
      </c>
      <c r="G14" s="93"/>
      <c r="H14" s="93"/>
      <c r="I14" s="93"/>
    </row>
    <row r="15" spans="1:7" ht="51">
      <c r="A15" s="53">
        <v>986</v>
      </c>
      <c r="B15" s="53" t="s">
        <v>283</v>
      </c>
      <c r="C15" s="76" t="s">
        <v>240</v>
      </c>
      <c r="G15" s="92"/>
    </row>
    <row r="16" spans="1:3" ht="12.75">
      <c r="A16" s="53"/>
      <c r="B16" s="53" t="s">
        <v>284</v>
      </c>
      <c r="C16" s="75" t="s">
        <v>241</v>
      </c>
    </row>
    <row r="17" spans="1:3" ht="51">
      <c r="A17" s="53">
        <v>986</v>
      </c>
      <c r="B17" s="53" t="s">
        <v>285</v>
      </c>
      <c r="C17" s="76" t="s">
        <v>570</v>
      </c>
    </row>
    <row r="25" ht="12.75">
      <c r="N25" s="31"/>
    </row>
  </sheetData>
  <sheetProtection/>
  <mergeCells count="2"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2014-06-25T06:34:06Z</cp:lastPrinted>
  <dcterms:created xsi:type="dcterms:W3CDTF">2011-05-13T07:21:22Z</dcterms:created>
  <dcterms:modified xsi:type="dcterms:W3CDTF">2014-06-30T18:25:53Z</dcterms:modified>
  <cp:category/>
  <cp:version/>
  <cp:contentType/>
  <cp:contentStatus/>
</cp:coreProperties>
</file>